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2" firstSheet="24" activeTab="34"/>
  </bookViews>
  <sheets>
    <sheet name="seznam" sheetId="1" r:id="rId1"/>
    <sheet name="časák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výsledky Automotive" sheetId="34" r:id="rId34"/>
    <sheet name="výsledky Open" sheetId="35" r:id="rId35"/>
    <sheet name="výsledky GP" sheetId="36" r:id="rId36"/>
    <sheet name="celkový plán" sheetId="37" r:id="rId37"/>
    <sheet name="celkový čas" sheetId="38" r:id="rId38"/>
  </sheets>
  <definedNames>
    <definedName name="_xlnm.Print_Area" localSheetId="14">'13'!$A$1:$D$9</definedName>
    <definedName name="_xlnm.Print_Area" localSheetId="1">'časák'!$A$1:$D$34</definedName>
    <definedName name="_xlnm.Print_Area" localSheetId="0">'seznam'!$A$1:$B$52</definedName>
  </definedNames>
  <calcPr fullCalcOnLoad="1"/>
</workbook>
</file>

<file path=xl/sharedStrings.xml><?xml version="1.0" encoding="utf-8"?>
<sst xmlns="http://schemas.openxmlformats.org/spreadsheetml/2006/main" count="603" uniqueCount="78">
  <si>
    <t>4. ROČNÍK ZÁVODŮ DRAČÍCH LODÍ V PARDUBICÍCH</t>
  </si>
  <si>
    <t>Automotive</t>
  </si>
  <si>
    <t>č.</t>
  </si>
  <si>
    <t>Posádka</t>
  </si>
  <si>
    <t>PETERSON TECHNIK + AUTODIELY SLOVAKIA</t>
  </si>
  <si>
    <t>AD technik</t>
  </si>
  <si>
    <t>Elit SK B</t>
  </si>
  <si>
    <t>autocora</t>
  </si>
  <si>
    <t>APM</t>
  </si>
  <si>
    <t>Elit SK A</t>
  </si>
  <si>
    <t xml:space="preserve">PETERSON </t>
  </si>
  <si>
    <t>Bosch</t>
  </si>
  <si>
    <t>AD partner</t>
  </si>
  <si>
    <t>-</t>
  </si>
  <si>
    <t>Open - firmy a dobrovolná sdružení</t>
  </si>
  <si>
    <t>Autodoprava Suchý</t>
  </si>
  <si>
    <t>NIKA I.</t>
  </si>
  <si>
    <t>Dobrovolné sdružení milovnic Irských nápojů aneb Dračice v pokušení</t>
  </si>
  <si>
    <t>Dragons CZ</t>
  </si>
  <si>
    <t>TJ Pustá kamenice</t>
  </si>
  <si>
    <t>MZV (Ministerstvo zahraničních věcí)</t>
  </si>
  <si>
    <t>SDRUŽENÍ GEODETŮ GEOOBCHOD</t>
  </si>
  <si>
    <t>NIKA II.</t>
  </si>
  <si>
    <t>Plomba Team Pardubice</t>
  </si>
  <si>
    <t>Policie ČR</t>
  </si>
  <si>
    <t>Pražský klub dračích lodí</t>
  </si>
  <si>
    <t>Majky z Gurunu</t>
  </si>
  <si>
    <t xml:space="preserve">Střední škola automobilní Holice  </t>
  </si>
  <si>
    <t>Dračí žrádlo</t>
  </si>
  <si>
    <t>Uragán Pardubice</t>
  </si>
  <si>
    <t>ČSOB</t>
  </si>
  <si>
    <t>Grand Prix</t>
  </si>
  <si>
    <t xml:space="preserve">2JCP </t>
  </si>
  <si>
    <t>Škodováci</t>
  </si>
  <si>
    <t>DRACI MNETĚŠ</t>
  </si>
  <si>
    <t>HAKA dragons</t>
  </si>
  <si>
    <t>DT Předonín</t>
  </si>
  <si>
    <t>Klub třeboňských kaprů</t>
  </si>
  <si>
    <t>Mondi Štětí</t>
  </si>
  <si>
    <t>Ponorka</t>
  </si>
  <si>
    <t xml:space="preserve">Chládek&amp;Tintěra </t>
  </si>
  <si>
    <t>Votroci z Litoměřic</t>
  </si>
  <si>
    <t>A-FITNESS Roudnice nad Labem</t>
  </si>
  <si>
    <t>Časový program závodů</t>
  </si>
  <si>
    <t>číslo závodu</t>
  </si>
  <si>
    <t>kategorie</t>
  </si>
  <si>
    <t>jízda</t>
  </si>
  <si>
    <t>čas</t>
  </si>
  <si>
    <t>RA</t>
  </si>
  <si>
    <t>RB</t>
  </si>
  <si>
    <t>RC</t>
  </si>
  <si>
    <t>RD</t>
  </si>
  <si>
    <t>MA</t>
  </si>
  <si>
    <t>MB</t>
  </si>
  <si>
    <t>MC</t>
  </si>
  <si>
    <t>MD</t>
  </si>
  <si>
    <t>SA</t>
  </si>
  <si>
    <t>SB</t>
  </si>
  <si>
    <t>FC</t>
  </si>
  <si>
    <t>FB</t>
  </si>
  <si>
    <t>FA</t>
  </si>
  <si>
    <t>FD</t>
  </si>
  <si>
    <t>závod č.:</t>
  </si>
  <si>
    <t>čas startu:</t>
  </si>
  <si>
    <t>kategorie:</t>
  </si>
  <si>
    <t>dáha č.</t>
  </si>
  <si>
    <t>posádka</t>
  </si>
  <si>
    <t>pořadí</t>
  </si>
  <si>
    <t>čas[MM:SS,0]</t>
  </si>
  <si>
    <t>Přesunuto do další jízdy</t>
  </si>
  <si>
    <t>Výsledky</t>
  </si>
  <si>
    <t>čas 1 [mm:ss,00]</t>
  </si>
  <si>
    <t>čas 2 [mm:ss,00]</t>
  </si>
  <si>
    <t>součet časů</t>
  </si>
  <si>
    <t>čas finále</t>
  </si>
  <si>
    <t>závod č.</t>
  </si>
  <si>
    <t>SPOJENO S DALŠÍ JÍZDOU</t>
  </si>
  <si>
    <t>OPRAVA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</si>
</sst>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\."/>
    <numFmt numFmtId="165" formatCode="hh:mm"/>
    <numFmt numFmtId="166" formatCode="hh:mm:ss"/>
    <numFmt numFmtId="167" formatCode="mm:ss.00"/>
  </numFmts>
  <fonts count="42"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35" borderId="1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7" fontId="3" fillId="33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47" fontId="0" fillId="0" borderId="10" xfId="0" applyNumberFormat="1" applyBorder="1" applyAlignment="1">
      <alignment/>
    </xf>
    <xf numFmtId="0" fontId="0" fillId="37" borderId="0" xfId="0" applyFill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0" xfId="0" applyFill="1" applyAlignment="1">
      <alignment horizontal="left"/>
    </xf>
    <xf numFmtId="165" fontId="0" fillId="39" borderId="0" xfId="0" applyNumberFormat="1" applyFill="1" applyAlignment="1">
      <alignment/>
    </xf>
    <xf numFmtId="0" fontId="5" fillId="36" borderId="0" xfId="0" applyFont="1" applyFill="1" applyAlignment="1">
      <alignment horizontal="center"/>
    </xf>
    <xf numFmtId="0" fontId="0" fillId="0" borderId="10" xfId="0" applyBorder="1" applyAlignment="1">
      <alignment wrapText="1"/>
    </xf>
    <xf numFmtId="166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7" fillId="38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7" fontId="0" fillId="0" borderId="10" xfId="0" applyNumberFormat="1" applyBorder="1" applyAlignment="1">
      <alignment horizontal="right"/>
    </xf>
    <xf numFmtId="0" fontId="1" fillId="40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165" fontId="3" fillId="35" borderId="10" xfId="0" applyNumberFormat="1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165" fontId="0" fillId="35" borderId="10" xfId="0" applyNumberFormat="1" applyFill="1" applyBorder="1" applyAlignment="1">
      <alignment horizontal="left"/>
    </xf>
    <xf numFmtId="0" fontId="2" fillId="38" borderId="10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="80" zoomScaleNormal="80" zoomScalePageLayoutView="0" workbookViewId="0" topLeftCell="A16">
      <selection activeCell="J35" sqref="J35"/>
    </sheetView>
  </sheetViews>
  <sheetFormatPr defaultColWidth="9.140625" defaultRowHeight="12.75"/>
  <cols>
    <col min="1" max="1" width="5.28125" style="1" customWidth="1"/>
    <col min="2" max="2" width="66.00390625" style="0" customWidth="1"/>
  </cols>
  <sheetData>
    <row r="1" spans="1:2" ht="23.25" customHeight="1">
      <c r="A1" s="36" t="s">
        <v>0</v>
      </c>
      <c r="B1" s="36"/>
    </row>
    <row r="2" spans="1:2" ht="23.25" customHeight="1">
      <c r="A2" s="37" t="s">
        <v>1</v>
      </c>
      <c r="B2" s="37"/>
    </row>
    <row r="3" spans="1:2" ht="12.75">
      <c r="A3" s="2" t="s">
        <v>2</v>
      </c>
      <c r="B3" s="3" t="s">
        <v>3</v>
      </c>
    </row>
    <row r="4" spans="1:2" ht="12.75">
      <c r="A4" s="4">
        <v>1</v>
      </c>
      <c r="B4" s="5" t="s">
        <v>4</v>
      </c>
    </row>
    <row r="5" spans="1:2" ht="12.75">
      <c r="A5" s="4">
        <v>2</v>
      </c>
      <c r="B5" s="5" t="s">
        <v>5</v>
      </c>
    </row>
    <row r="6" spans="1:2" ht="12.75">
      <c r="A6" s="4">
        <v>3</v>
      </c>
      <c r="B6" s="5" t="s">
        <v>6</v>
      </c>
    </row>
    <row r="7" spans="1:2" ht="12.75">
      <c r="A7" s="4">
        <v>4</v>
      </c>
      <c r="B7" s="5" t="s">
        <v>7</v>
      </c>
    </row>
    <row r="8" spans="1:2" ht="12.75">
      <c r="A8" s="4">
        <v>5</v>
      </c>
      <c r="B8" s="5" t="s">
        <v>8</v>
      </c>
    </row>
    <row r="9" spans="1:2" ht="12.75">
      <c r="A9" s="4">
        <v>6</v>
      </c>
      <c r="B9" s="5" t="s">
        <v>9</v>
      </c>
    </row>
    <row r="10" spans="1:2" ht="12.75">
      <c r="A10" s="4">
        <v>7</v>
      </c>
      <c r="B10" s="5" t="s">
        <v>10</v>
      </c>
    </row>
    <row r="11" spans="1:2" ht="12.75">
      <c r="A11" s="4">
        <v>8</v>
      </c>
      <c r="B11" s="5" t="s">
        <v>11</v>
      </c>
    </row>
    <row r="12" spans="1:2" ht="12.75">
      <c r="A12" s="4">
        <v>9</v>
      </c>
      <c r="B12" s="5" t="s">
        <v>12</v>
      </c>
    </row>
    <row r="13" spans="1:2" ht="12.75">
      <c r="A13" s="4">
        <v>10</v>
      </c>
      <c r="B13" s="6" t="s">
        <v>13</v>
      </c>
    </row>
    <row r="14" spans="1:2" ht="12.75">
      <c r="A14" s="4">
        <v>11</v>
      </c>
      <c r="B14" s="5" t="s">
        <v>13</v>
      </c>
    </row>
    <row r="15" spans="1:2" ht="12.75">
      <c r="A15" s="4">
        <v>12</v>
      </c>
      <c r="B15" s="5" t="s">
        <v>13</v>
      </c>
    </row>
    <row r="16" spans="1:2" ht="12.75">
      <c r="A16" s="4"/>
      <c r="B16" s="5"/>
    </row>
    <row r="17" spans="1:2" ht="12.75">
      <c r="A17" s="4"/>
      <c r="B17" s="5"/>
    </row>
    <row r="18" spans="1:2" ht="15.75">
      <c r="A18" s="37" t="s">
        <v>14</v>
      </c>
      <c r="B18" s="37"/>
    </row>
    <row r="19" spans="1:2" ht="12.75">
      <c r="A19" s="2" t="s">
        <v>2</v>
      </c>
      <c r="B19" s="3" t="s">
        <v>3</v>
      </c>
    </row>
    <row r="20" spans="1:2" ht="12.75">
      <c r="A20" s="4">
        <v>21</v>
      </c>
      <c r="B20" s="7" t="s">
        <v>15</v>
      </c>
    </row>
    <row r="21" spans="1:2" ht="12.75">
      <c r="A21" s="4">
        <v>22</v>
      </c>
      <c r="B21" s="7" t="s">
        <v>16</v>
      </c>
    </row>
    <row r="22" spans="1:2" ht="25.5">
      <c r="A22" s="4">
        <v>23</v>
      </c>
      <c r="B22" s="8" t="s">
        <v>17</v>
      </c>
    </row>
    <row r="23" spans="1:2" ht="12.75">
      <c r="A23" s="4">
        <v>24</v>
      </c>
      <c r="B23" s="7" t="s">
        <v>18</v>
      </c>
    </row>
    <row r="24" spans="1:2" ht="12.75">
      <c r="A24" s="4">
        <v>25</v>
      </c>
      <c r="B24" s="7" t="s">
        <v>19</v>
      </c>
    </row>
    <row r="25" spans="1:2" ht="12.75">
      <c r="A25" s="4">
        <v>26</v>
      </c>
      <c r="B25" s="7" t="s">
        <v>20</v>
      </c>
    </row>
    <row r="26" spans="1:2" ht="12.75">
      <c r="A26" s="4">
        <v>27</v>
      </c>
      <c r="B26" s="7" t="s">
        <v>21</v>
      </c>
    </row>
    <row r="27" spans="1:2" ht="12.75">
      <c r="A27" s="4">
        <v>28</v>
      </c>
      <c r="B27" s="7" t="s">
        <v>22</v>
      </c>
    </row>
    <row r="28" spans="1:2" ht="12.75">
      <c r="A28" s="4">
        <v>29</v>
      </c>
      <c r="B28" s="7" t="s">
        <v>23</v>
      </c>
    </row>
    <row r="29" spans="1:2" ht="12.75">
      <c r="A29" s="4">
        <v>30</v>
      </c>
      <c r="B29" s="7" t="s">
        <v>24</v>
      </c>
    </row>
    <row r="30" spans="1:2" ht="12.75">
      <c r="A30" s="4">
        <v>31</v>
      </c>
      <c r="B30" s="7" t="s">
        <v>25</v>
      </c>
    </row>
    <row r="31" spans="1:2" ht="12.75">
      <c r="A31" s="4">
        <v>32</v>
      </c>
      <c r="B31" s="7" t="s">
        <v>26</v>
      </c>
    </row>
    <row r="32" spans="1:2" ht="12.75">
      <c r="A32" s="4">
        <v>33</v>
      </c>
      <c r="B32" s="7" t="s">
        <v>27</v>
      </c>
    </row>
    <row r="33" spans="1:2" ht="12.75">
      <c r="A33" s="4">
        <v>34</v>
      </c>
      <c r="B33" s="7" t="s">
        <v>28</v>
      </c>
    </row>
    <row r="34" spans="1:2" ht="12.75">
      <c r="A34" s="4">
        <v>35</v>
      </c>
      <c r="B34" s="7" t="s">
        <v>29</v>
      </c>
    </row>
    <row r="35" spans="1:2" ht="12.75">
      <c r="A35" s="4">
        <v>36</v>
      </c>
      <c r="B35" s="7" t="s">
        <v>30</v>
      </c>
    </row>
    <row r="36" ht="12.75">
      <c r="A36" s="4"/>
    </row>
    <row r="37" spans="1:2" ht="12.75">
      <c r="A37" s="4"/>
      <c r="B37" s="7"/>
    </row>
    <row r="38" spans="1:2" ht="12.75">
      <c r="A38" s="4"/>
      <c r="B38" s="7"/>
    </row>
    <row r="39" spans="1:2" ht="15.75">
      <c r="A39" s="37" t="s">
        <v>31</v>
      </c>
      <c r="B39" s="37"/>
    </row>
    <row r="40" spans="1:2" ht="12.75">
      <c r="A40" s="2" t="s">
        <v>2</v>
      </c>
      <c r="B40" s="3" t="s">
        <v>3</v>
      </c>
    </row>
    <row r="41" spans="1:2" ht="12.75">
      <c r="A41" s="4">
        <v>41</v>
      </c>
      <c r="B41" s="7" t="s">
        <v>32</v>
      </c>
    </row>
    <row r="42" spans="1:2" ht="12.75">
      <c r="A42" s="4">
        <v>42</v>
      </c>
      <c r="B42" s="7" t="s">
        <v>33</v>
      </c>
    </row>
    <row r="43" spans="1:2" ht="12.75">
      <c r="A43" s="4">
        <v>43</v>
      </c>
      <c r="B43" s="7" t="s">
        <v>34</v>
      </c>
    </row>
    <row r="44" spans="1:2" ht="12.75">
      <c r="A44" s="4">
        <v>44</v>
      </c>
      <c r="B44" s="7" t="s">
        <v>35</v>
      </c>
    </row>
    <row r="45" spans="1:2" ht="12.75">
      <c r="A45" s="4">
        <v>45</v>
      </c>
      <c r="B45" s="7" t="s">
        <v>36</v>
      </c>
    </row>
    <row r="46" spans="1:2" ht="12.75">
      <c r="A46" s="4">
        <v>46</v>
      </c>
      <c r="B46" s="7" t="s">
        <v>37</v>
      </c>
    </row>
    <row r="47" spans="1:2" ht="12.75">
      <c r="A47" s="4">
        <v>47</v>
      </c>
      <c r="B47" s="7" t="s">
        <v>38</v>
      </c>
    </row>
    <row r="48" spans="1:2" ht="12.75">
      <c r="A48" s="4">
        <v>48</v>
      </c>
      <c r="B48" s="7" t="s">
        <v>39</v>
      </c>
    </row>
    <row r="49" spans="1:2" ht="12.75">
      <c r="A49" s="4">
        <v>49</v>
      </c>
      <c r="B49" s="7" t="s">
        <v>40</v>
      </c>
    </row>
    <row r="50" spans="1:2" ht="12.75">
      <c r="A50" s="4">
        <v>50</v>
      </c>
      <c r="B50" s="7" t="s">
        <v>41</v>
      </c>
    </row>
    <row r="51" spans="1:2" ht="12.75">
      <c r="A51" s="4">
        <v>51</v>
      </c>
      <c r="B51" s="7" t="s">
        <v>42</v>
      </c>
    </row>
    <row r="52" spans="1:2" ht="12.75">
      <c r="A52" s="4">
        <v>52</v>
      </c>
      <c r="B52" s="9" t="s">
        <v>13</v>
      </c>
    </row>
    <row r="53" ht="12.75">
      <c r="A53"/>
    </row>
    <row r="54" ht="12.75">
      <c r="A54"/>
    </row>
  </sheetData>
  <sheetProtection selectLockedCells="1" selectUnlockedCells="1"/>
  <mergeCells count="4">
    <mergeCell ref="A1:B1"/>
    <mergeCell ref="A2:B2"/>
    <mergeCell ref="A18:B18"/>
    <mergeCell ref="A39:B39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D9" sqref="D9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7!B1+1</f>
        <v>8</v>
      </c>
      <c r="C1" s="39"/>
      <c r="D1" s="39"/>
    </row>
    <row r="2" spans="1:4" ht="12.75">
      <c r="A2" s="15" t="s">
        <v>63</v>
      </c>
      <c r="B2" s="40">
        <f>VLOOKUP(B1,časák!A4:D34,4,0)</f>
        <v>0.4749997666666666</v>
      </c>
      <c r="C2" s="40"/>
      <c r="D2" s="40"/>
    </row>
    <row r="3" spans="1:4" ht="12.75">
      <c r="A3" s="15" t="s">
        <v>64</v>
      </c>
      <c r="B3" s="40" t="str">
        <f>VLOOKUP($B$1,časák!$A$4:$D$34,2,0)</f>
        <v>Grand Prix</v>
      </c>
      <c r="C3" s="40"/>
      <c r="D3" s="40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seznam!B52</f>
        <v>-</v>
      </c>
      <c r="C6" s="12"/>
      <c r="D6" s="18"/>
    </row>
    <row r="7" spans="1:4" ht="12.75">
      <c r="A7" s="17">
        <v>2</v>
      </c>
      <c r="B7" s="9" t="str">
        <f>seznam!B42</f>
        <v>Škodováci</v>
      </c>
      <c r="C7" s="12">
        <v>1</v>
      </c>
      <c r="D7" s="18">
        <v>0.0005171296296296296</v>
      </c>
    </row>
    <row r="8" spans="1:4" ht="12.75">
      <c r="A8" s="17">
        <v>3</v>
      </c>
      <c r="B8" s="9" t="str">
        <f>seznam!B43</f>
        <v>DRACI MNETĚŠ</v>
      </c>
      <c r="C8" s="12">
        <v>3</v>
      </c>
      <c r="D8" s="18">
        <v>0.000542824074074074</v>
      </c>
    </row>
    <row r="9" spans="1:4" ht="12.75">
      <c r="A9" s="17">
        <v>4</v>
      </c>
      <c r="B9" s="9" t="str">
        <f>seznam!B44</f>
        <v>HAKA dragons</v>
      </c>
      <c r="C9" s="12">
        <v>2</v>
      </c>
      <c r="D9" s="18">
        <v>0.0005354166666666667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8!B1+1</f>
        <v>9</v>
      </c>
      <c r="C1" s="39"/>
      <c r="D1" s="39"/>
    </row>
    <row r="2" spans="1:4" ht="12.75">
      <c r="A2" s="15" t="s">
        <v>63</v>
      </c>
      <c r="B2" s="40">
        <f>VLOOKUP(B1,časák!A4:D34,4,0)</f>
        <v>0.4833330666666666</v>
      </c>
      <c r="C2" s="40"/>
      <c r="D2" s="40"/>
    </row>
    <row r="3" spans="1:4" ht="12.75">
      <c r="A3" s="15" t="s">
        <v>64</v>
      </c>
      <c r="B3" s="39" t="str">
        <f>VLOOKUP($B$1,časák!$A$4:$D$34,2,0)</f>
        <v>Grand Prix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seznam!B41</f>
        <v>2JCP </v>
      </c>
      <c r="C6" s="12">
        <v>3</v>
      </c>
      <c r="D6" s="18">
        <v>0.0005633101851851852</v>
      </c>
    </row>
    <row r="7" spans="1:4" ht="12.75">
      <c r="A7" s="17">
        <v>2</v>
      </c>
      <c r="B7" s="9" t="str">
        <f>seznam!B46</f>
        <v>Klub třeboňských kaprů</v>
      </c>
      <c r="C7" s="12">
        <v>2</v>
      </c>
      <c r="D7" s="18">
        <v>0.0005583333333333333</v>
      </c>
    </row>
    <row r="8" spans="1:4" ht="12.75">
      <c r="A8" s="17">
        <v>3</v>
      </c>
      <c r="B8" s="9" t="str">
        <f>seznam!B45</f>
        <v>DT Předonín</v>
      </c>
      <c r="C8" s="12">
        <v>1</v>
      </c>
      <c r="D8" s="18">
        <v>0.0005287037037037036</v>
      </c>
    </row>
    <row r="9" spans="1:4" ht="12.75">
      <c r="A9" s="17">
        <v>4</v>
      </c>
      <c r="B9" s="9" t="str">
        <f>seznam!B48</f>
        <v>Ponorka</v>
      </c>
      <c r="C9" s="12">
        <v>4</v>
      </c>
      <c r="D9" s="18">
        <v>0.000574537037037037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D10" sqref="D10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9!B1+1</f>
        <v>10</v>
      </c>
      <c r="C1" s="39"/>
      <c r="D1" s="39"/>
    </row>
    <row r="2" spans="1:4" ht="12.75">
      <c r="A2" s="15" t="s">
        <v>63</v>
      </c>
      <c r="B2" s="40">
        <f>VLOOKUP(B1,časák!A4:D34,4,0)</f>
        <v>0.4916663666666666</v>
      </c>
      <c r="C2" s="40"/>
      <c r="D2" s="40"/>
    </row>
    <row r="3" spans="1:4" ht="12.75">
      <c r="A3" s="15" t="s">
        <v>64</v>
      </c>
      <c r="B3" s="40" t="str">
        <f>VLOOKUP($B$1,časák!$A$4:$D$34,2,0)</f>
        <v>Grand Prix</v>
      </c>
      <c r="C3" s="40"/>
      <c r="D3" s="40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seznam!B49</f>
        <v>Chládek&amp;Tintěra </v>
      </c>
      <c r="C6" s="12">
        <v>3</v>
      </c>
      <c r="D6" s="18">
        <v>0.0005899305555555556</v>
      </c>
    </row>
    <row r="7" spans="1:4" ht="12.75">
      <c r="A7" s="17">
        <v>2</v>
      </c>
      <c r="B7" s="9" t="str">
        <f>seznam!B47</f>
        <v>Mondi Štětí</v>
      </c>
      <c r="C7" s="12">
        <v>1</v>
      </c>
      <c r="D7" s="18">
        <v>0.0005314814814814815</v>
      </c>
    </row>
    <row r="8" spans="1:4" ht="12.75">
      <c r="A8" s="17">
        <v>3</v>
      </c>
      <c r="B8" s="9" t="str">
        <f>seznam!B51</f>
        <v>A-FITNESS Roudnice nad Labem</v>
      </c>
      <c r="C8" s="12">
        <v>2</v>
      </c>
      <c r="D8" s="18">
        <v>0.0005423611111111111</v>
      </c>
    </row>
    <row r="9" spans="1:4" ht="12.75">
      <c r="A9" s="17">
        <v>4</v>
      </c>
      <c r="B9" s="9" t="str">
        <f>seznam!B50</f>
        <v>Votroci z Litoměřic</v>
      </c>
      <c r="C9" s="12">
        <v>4</v>
      </c>
      <c r="D9" s="18">
        <v>0.0005935185185185185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B1">
      <selection activeCell="C9" sqref="C9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'10'!B1+1</f>
        <v>11</v>
      </c>
      <c r="C1" s="39"/>
      <c r="D1" s="39"/>
    </row>
    <row r="2" spans="1:4" ht="12.75">
      <c r="A2" s="15" t="s">
        <v>63</v>
      </c>
      <c r="B2" s="40">
        <f>VLOOKUP(B1,časák!A4:D34,4,0)</f>
        <v>0.49999966666666656</v>
      </c>
      <c r="C2" s="40"/>
      <c r="D2" s="40"/>
    </row>
    <row r="3" spans="1:4" ht="12.75">
      <c r="A3" s="15" t="s">
        <v>64</v>
      </c>
      <c r="B3" s="39" t="str">
        <f>VLOOKUP($B$1,časák!$A$4:$D$34,2,0)</f>
        <v>Automotive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seznam!B5</f>
        <v>AD technik</v>
      </c>
      <c r="C6" s="12">
        <v>1</v>
      </c>
      <c r="D6" s="18">
        <v>0.0005978009259259259</v>
      </c>
    </row>
    <row r="7" spans="1:4" ht="12.75">
      <c r="A7" s="17">
        <v>2</v>
      </c>
      <c r="B7" s="9" t="str">
        <f>seznam!B9</f>
        <v>Elit SK A</v>
      </c>
      <c r="C7" s="12">
        <v>2</v>
      </c>
      <c r="D7" s="18">
        <v>0.0006141203703703704</v>
      </c>
    </row>
    <row r="8" spans="1:4" ht="12.75">
      <c r="A8" s="17">
        <v>3</v>
      </c>
      <c r="B8" s="9" t="str">
        <f>seznam!B10</f>
        <v>PETERSON </v>
      </c>
      <c r="C8" s="12">
        <v>3</v>
      </c>
      <c r="D8" s="18">
        <v>0.0006211805555555556</v>
      </c>
    </row>
    <row r="9" spans="1:4" ht="12.75">
      <c r="A9" s="17">
        <v>4</v>
      </c>
      <c r="B9" s="9" t="str">
        <f>seznam!B13</f>
        <v>-</v>
      </c>
      <c r="C9" s="12"/>
      <c r="D9" s="18"/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D9" sqref="D9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'11'!B1+1</f>
        <v>12</v>
      </c>
      <c r="C1" s="39"/>
      <c r="D1" s="39"/>
    </row>
    <row r="2" spans="1:4" ht="12.75">
      <c r="A2" s="15" t="s">
        <v>63</v>
      </c>
      <c r="B2" s="40">
        <f>VLOOKUP(B1,časák!A4:D34,4,0)</f>
        <v>0.5083329666666666</v>
      </c>
      <c r="C2" s="40"/>
      <c r="D2" s="40"/>
    </row>
    <row r="3" spans="1:4" ht="12.75">
      <c r="A3" s="15" t="s">
        <v>64</v>
      </c>
      <c r="B3" s="39" t="str">
        <f>VLOOKUP($B$1,časák!$A$4:$D$34,2,0)</f>
        <v>Automotive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seznam!B8</f>
        <v>APM</v>
      </c>
      <c r="C6" s="12">
        <v>1</v>
      </c>
      <c r="D6" s="18">
        <v>0.0006138888888888889</v>
      </c>
    </row>
    <row r="7" spans="1:4" ht="12.75">
      <c r="A7" s="17">
        <v>2</v>
      </c>
      <c r="B7" s="9" t="str">
        <f>seznam!B12</f>
        <v>AD partner</v>
      </c>
      <c r="C7" s="12">
        <v>2</v>
      </c>
      <c r="D7" s="18">
        <v>0.0006376157407407408</v>
      </c>
    </row>
    <row r="8" spans="1:4" ht="12.75">
      <c r="A8" s="17">
        <v>3</v>
      </c>
      <c r="B8" s="9" t="str">
        <f>seznam!B4</f>
        <v>PETERSON TECHNIK + AUTODIELY SLOVAKIA</v>
      </c>
      <c r="C8" s="12">
        <v>3</v>
      </c>
      <c r="D8" s="18">
        <v>0.0006892361111111111</v>
      </c>
    </row>
    <row r="9" spans="1:4" ht="12.75">
      <c r="A9" s="17">
        <v>4</v>
      </c>
      <c r="B9" s="9" t="str">
        <f>seznam!B14</f>
        <v>-</v>
      </c>
      <c r="C9" s="12"/>
      <c r="D9" s="18"/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D8" sqref="D8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'12'!B1+1</f>
        <v>13</v>
      </c>
      <c r="C1" s="39"/>
      <c r="D1" s="39"/>
    </row>
    <row r="2" spans="1:4" ht="12.75">
      <c r="A2" s="15" t="s">
        <v>63</v>
      </c>
      <c r="B2" s="40">
        <f>VLOOKUP(B1,časák!A4:D34,4,0)</f>
        <v>0.5166662666666666</v>
      </c>
      <c r="C2" s="40"/>
      <c r="D2" s="40"/>
    </row>
    <row r="3" spans="1:4" ht="12.75">
      <c r="A3" s="15" t="s">
        <v>64</v>
      </c>
      <c r="B3" s="39" t="str">
        <f>VLOOKUP($B$1,časák!$A$4:$D$34,2,0)</f>
        <v>Automotive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seznam!B11</f>
        <v>Bosch</v>
      </c>
      <c r="C6" s="12">
        <v>1</v>
      </c>
      <c r="D6" s="18">
        <v>0.000575</v>
      </c>
    </row>
    <row r="7" spans="1:4" ht="12.75">
      <c r="A7" s="17">
        <v>2</v>
      </c>
      <c r="B7" s="9" t="str">
        <f>seznam!B6</f>
        <v>Elit SK B</v>
      </c>
      <c r="C7" s="12">
        <v>3</v>
      </c>
      <c r="D7" s="18">
        <v>0.001388888888888889</v>
      </c>
    </row>
    <row r="8" spans="1:4" ht="12.75">
      <c r="A8" s="17">
        <v>3</v>
      </c>
      <c r="B8" s="9" t="str">
        <f>seznam!B7</f>
        <v>autocora</v>
      </c>
      <c r="C8" s="12">
        <v>2</v>
      </c>
      <c r="D8" s="18">
        <v>0.0005974537037037037</v>
      </c>
    </row>
    <row r="9" spans="1:4" ht="12.75">
      <c r="A9" s="17">
        <v>4</v>
      </c>
      <c r="B9" s="9" t="str">
        <f>seznam!B15</f>
        <v>-</v>
      </c>
      <c r="C9" s="12"/>
      <c r="D9" s="18"/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C9" sqref="C9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'13'!B1+1</f>
        <v>14</v>
      </c>
      <c r="C1" s="39"/>
      <c r="D1" s="39"/>
    </row>
    <row r="2" spans="1:4" ht="12.75">
      <c r="A2" s="15" t="s">
        <v>63</v>
      </c>
      <c r="B2" s="40">
        <f>VLOOKUP(B1,časák!A4:D34,4,0)</f>
        <v>0.5249995666666666</v>
      </c>
      <c r="C2" s="40"/>
      <c r="D2" s="40"/>
    </row>
    <row r="3" spans="1:4" ht="12.75">
      <c r="A3" s="15" t="s">
        <v>64</v>
      </c>
      <c r="B3" s="39" t="str">
        <f>VLOOKUP($B$1,časák!$A$4:$D$34,2,0)</f>
        <v>Grand Prix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'10'!B6</f>
        <v>Chládek&amp;Tintěra </v>
      </c>
      <c r="C6" s="12">
        <v>2</v>
      </c>
      <c r="D6" s="18">
        <v>0.000600925925925926</v>
      </c>
    </row>
    <row r="7" spans="1:4" ht="12.75">
      <c r="A7" s="17">
        <v>2</v>
      </c>
      <c r="B7" s="9" t="str">
        <f>8!B8</f>
        <v>DRACI MNETĚŠ</v>
      </c>
      <c r="C7" s="12">
        <v>1</v>
      </c>
      <c r="D7" s="18">
        <v>0.0005414351851851852</v>
      </c>
    </row>
    <row r="8" spans="1:4" ht="12.75">
      <c r="A8" s="17">
        <v>3</v>
      </c>
      <c r="B8" s="9" t="str">
        <f>9!B9</f>
        <v>Ponorka</v>
      </c>
      <c r="C8" s="12">
        <v>3</v>
      </c>
      <c r="D8" s="18">
        <v>0.0006157407407407408</v>
      </c>
    </row>
    <row r="9" spans="1:4" ht="12.75">
      <c r="A9" s="17">
        <v>4</v>
      </c>
      <c r="B9" s="9"/>
      <c r="C9" s="12"/>
      <c r="D9" s="18"/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'14'!B1+1</f>
        <v>15</v>
      </c>
      <c r="C1" s="39"/>
      <c r="D1" s="39"/>
    </row>
    <row r="2" spans="1:4" ht="12.75">
      <c r="A2" s="15" t="s">
        <v>63</v>
      </c>
      <c r="B2" s="40">
        <f>VLOOKUP(B1,časák!A4:D34,4,0)</f>
        <v>0.5333328666666666</v>
      </c>
      <c r="C2" s="40"/>
      <c r="D2" s="40"/>
    </row>
    <row r="3" spans="1:4" ht="12.75">
      <c r="A3" s="15" t="s">
        <v>64</v>
      </c>
      <c r="B3" s="39" t="str">
        <f>VLOOKUP($B$1,časák!$A$4:$D$34,2,0)</f>
        <v>Grand Prix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'10'!B9</f>
        <v>Votroci z Litoměřic</v>
      </c>
      <c r="C6" s="12">
        <v>2</v>
      </c>
      <c r="D6" s="18">
        <v>0.0005914351851851852</v>
      </c>
    </row>
    <row r="7" spans="1:4" ht="12.75">
      <c r="A7" s="17">
        <v>2</v>
      </c>
      <c r="B7" s="9" t="str">
        <f>9!B6</f>
        <v>2JCP </v>
      </c>
      <c r="C7" s="12">
        <v>1</v>
      </c>
      <c r="D7" s="18">
        <v>0.0005494212962962963</v>
      </c>
    </row>
    <row r="8" spans="1:4" ht="12.75">
      <c r="A8" s="17">
        <v>3</v>
      </c>
      <c r="B8" s="9" t="str">
        <f>8!B6</f>
        <v>-</v>
      </c>
      <c r="C8" s="12"/>
      <c r="D8" s="18"/>
    </row>
    <row r="9" spans="1:4" ht="12.75">
      <c r="A9" s="17">
        <v>4</v>
      </c>
      <c r="B9" s="9"/>
      <c r="C9" s="12"/>
      <c r="D9" s="18"/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M61" sqref="M61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'15'!B1+1</f>
        <v>16</v>
      </c>
      <c r="C1" s="39"/>
      <c r="D1" s="39"/>
    </row>
    <row r="2" spans="1:4" ht="12.75">
      <c r="A2" s="15" t="s">
        <v>63</v>
      </c>
      <c r="B2" s="40">
        <f>VLOOKUP(B1,časák!A4:D34,4,0)</f>
        <v>0.5624995333266666</v>
      </c>
      <c r="C2" s="40"/>
      <c r="D2" s="40"/>
    </row>
    <row r="3" spans="1:4" ht="12.75">
      <c r="A3" s="15" t="s">
        <v>64</v>
      </c>
      <c r="B3" s="39" t="str">
        <f>VLOOKUP($B$1,časák!$A$4:$D$34,2,0)</f>
        <v>Open - firmy a dobrovolná sdružení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seznam!B21</f>
        <v>NIKA I.</v>
      </c>
      <c r="C6" s="12">
        <v>3</v>
      </c>
      <c r="D6" s="18">
        <v>0.0005773148148148148</v>
      </c>
    </row>
    <row r="7" spans="1:4" ht="12.75">
      <c r="A7" s="17">
        <v>2</v>
      </c>
      <c r="B7" s="9" t="str">
        <f>seznam!B31</f>
        <v>Majky z Gurunu</v>
      </c>
      <c r="C7" s="12">
        <v>4</v>
      </c>
      <c r="D7" s="18">
        <v>0.0006309027777777778</v>
      </c>
    </row>
    <row r="8" spans="1:4" ht="12.75">
      <c r="A8" s="17">
        <v>3</v>
      </c>
      <c r="B8" s="9" t="str">
        <f>seznam!B32</f>
        <v>Střední škola automobilní Holice  </v>
      </c>
      <c r="C8" s="12">
        <v>2</v>
      </c>
      <c r="D8" s="18">
        <v>0.0005657407407407408</v>
      </c>
    </row>
    <row r="9" spans="1:4" ht="12.75">
      <c r="A9" s="17">
        <v>4</v>
      </c>
      <c r="B9" s="9" t="str">
        <f>seznam!B26</f>
        <v>SDRUŽENÍ GEODETŮ GEOOBCHOD</v>
      </c>
      <c r="C9" s="12">
        <v>1</v>
      </c>
      <c r="D9" s="18">
        <v>0.0005629629629629629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D9" sqref="D9"/>
    </sheetView>
  </sheetViews>
  <sheetFormatPr defaultColWidth="9.140625" defaultRowHeight="12.75"/>
  <cols>
    <col min="1" max="1" width="10.8515625" style="0" customWidth="1"/>
    <col min="2" max="2" width="62.421875" style="0" customWidth="1"/>
    <col min="4" max="4" width="14.421875" style="0" customWidth="1"/>
  </cols>
  <sheetData>
    <row r="1" spans="1:4" ht="12.75">
      <c r="A1" s="15" t="s">
        <v>62</v>
      </c>
      <c r="B1" s="39">
        <f>'16'!B1+1</f>
        <v>17</v>
      </c>
      <c r="C1" s="39"/>
      <c r="D1" s="39"/>
    </row>
    <row r="2" spans="1:4" ht="12.75">
      <c r="A2" s="15" t="s">
        <v>63</v>
      </c>
      <c r="B2" s="40">
        <f>VLOOKUP(B1,časák!A4:D34,4,0)</f>
        <v>0.5708328333266666</v>
      </c>
      <c r="C2" s="40"/>
      <c r="D2" s="40"/>
    </row>
    <row r="3" spans="1:4" ht="12.75">
      <c r="A3" s="15" t="s">
        <v>64</v>
      </c>
      <c r="B3" s="39" t="str">
        <f>VLOOKUP($B$1,časák!$A$4:$D$34,2,0)</f>
        <v>Open - firmy a dobrovolná sdružení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seznam!B22</f>
        <v>Dobrovolné sdružení milovnic Irských nápojů aneb Dračice v pokušení</v>
      </c>
      <c r="C6" s="12">
        <v>4</v>
      </c>
      <c r="D6" s="18">
        <v>0.0006615740740740741</v>
      </c>
    </row>
    <row r="7" spans="1:4" ht="12.75">
      <c r="A7" s="17">
        <v>2</v>
      </c>
      <c r="B7" s="9" t="str">
        <f>seznam!B27</f>
        <v>NIKA II.</v>
      </c>
      <c r="C7" s="12">
        <v>2</v>
      </c>
      <c r="D7" s="18">
        <v>0.0005844907407407408</v>
      </c>
    </row>
    <row r="8" spans="1:4" ht="12.75">
      <c r="A8" s="17">
        <v>3</v>
      </c>
      <c r="B8" s="9" t="str">
        <f>seznam!B33</f>
        <v>Dračí žrádlo</v>
      </c>
      <c r="C8" s="12">
        <v>3</v>
      </c>
      <c r="D8" s="18">
        <v>0.0006510416666666666</v>
      </c>
    </row>
    <row r="9" spans="1:4" ht="12.75">
      <c r="A9" s="17">
        <v>4</v>
      </c>
      <c r="B9" s="9" t="str">
        <f>seznam!B29</f>
        <v>Policie ČR</v>
      </c>
      <c r="C9" s="12">
        <v>1</v>
      </c>
      <c r="D9" s="18">
        <v>0.0005565972222222222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="80" zoomScaleNormal="80" zoomScalePageLayoutView="0" workbookViewId="0" topLeftCell="A1">
      <selection activeCell="F20" sqref="F20"/>
    </sheetView>
  </sheetViews>
  <sheetFormatPr defaultColWidth="11.57421875" defaultRowHeight="12.75"/>
  <cols>
    <col min="1" max="1" width="6.8515625" style="0" customWidth="1"/>
    <col min="2" max="2" width="32.28125" style="0" customWidth="1"/>
    <col min="3" max="3" width="10.140625" style="1" customWidth="1"/>
  </cols>
  <sheetData>
    <row r="1" spans="1:4" ht="15">
      <c r="A1" s="38" t="s">
        <v>43</v>
      </c>
      <c r="B1" s="38"/>
      <c r="C1" s="38"/>
      <c r="D1" s="38"/>
    </row>
    <row r="3" spans="1:4" ht="25.5">
      <c r="A3" s="10" t="s">
        <v>44</v>
      </c>
      <c r="B3" s="10" t="s">
        <v>45</v>
      </c>
      <c r="C3" s="10" t="s">
        <v>46</v>
      </c>
      <c r="D3" s="10" t="s">
        <v>47</v>
      </c>
    </row>
    <row r="4" spans="1:4" ht="12.75">
      <c r="A4" s="11">
        <v>1</v>
      </c>
      <c r="B4" s="9" t="s">
        <v>1</v>
      </c>
      <c r="C4" s="12" t="s">
        <v>48</v>
      </c>
      <c r="D4" s="13">
        <v>0.4166666666666667</v>
      </c>
    </row>
    <row r="5" spans="1:4" ht="12.75">
      <c r="A5" s="11">
        <v>2</v>
      </c>
      <c r="B5" s="9" t="s">
        <v>1</v>
      </c>
      <c r="C5" s="12" t="s">
        <v>49</v>
      </c>
      <c r="D5" s="13">
        <f aca="true" t="shared" si="0" ref="D5:D18">D4+0.0083333</f>
        <v>0.4249999666666667</v>
      </c>
    </row>
    <row r="6" spans="1:4" ht="12.75">
      <c r="A6" s="11">
        <v>3</v>
      </c>
      <c r="B6" s="9" t="s">
        <v>1</v>
      </c>
      <c r="C6" s="12" t="s">
        <v>50</v>
      </c>
      <c r="D6" s="13">
        <f t="shared" si="0"/>
        <v>0.43333326666666666</v>
      </c>
    </row>
    <row r="7" spans="1:4" ht="12.75">
      <c r="A7" s="11">
        <v>4</v>
      </c>
      <c r="B7" s="9" t="s">
        <v>14</v>
      </c>
      <c r="C7" s="12" t="s">
        <v>48</v>
      </c>
      <c r="D7" s="13">
        <f t="shared" si="0"/>
        <v>0.44166656666666665</v>
      </c>
    </row>
    <row r="8" spans="1:4" ht="12.75">
      <c r="A8" s="11">
        <v>5</v>
      </c>
      <c r="B8" s="9" t="s">
        <v>14</v>
      </c>
      <c r="C8" s="12" t="s">
        <v>49</v>
      </c>
      <c r="D8" s="13">
        <f t="shared" si="0"/>
        <v>0.44999986666666664</v>
      </c>
    </row>
    <row r="9" spans="1:4" ht="12.75">
      <c r="A9" s="11">
        <v>6</v>
      </c>
      <c r="B9" s="9" t="s">
        <v>14</v>
      </c>
      <c r="C9" s="12" t="s">
        <v>50</v>
      </c>
      <c r="D9" s="13">
        <f t="shared" si="0"/>
        <v>0.4583331666666666</v>
      </c>
    </row>
    <row r="10" spans="1:4" ht="12.75">
      <c r="A10" s="11">
        <v>7</v>
      </c>
      <c r="B10" s="9" t="s">
        <v>14</v>
      </c>
      <c r="C10" s="12" t="s">
        <v>51</v>
      </c>
      <c r="D10" s="13">
        <f t="shared" si="0"/>
        <v>0.4666664666666666</v>
      </c>
    </row>
    <row r="11" spans="1:4" ht="12.75">
      <c r="A11" s="11">
        <v>8</v>
      </c>
      <c r="B11" s="9" t="s">
        <v>31</v>
      </c>
      <c r="C11" s="12" t="s">
        <v>48</v>
      </c>
      <c r="D11" s="13">
        <f t="shared" si="0"/>
        <v>0.4749997666666666</v>
      </c>
    </row>
    <row r="12" spans="1:4" ht="12.75">
      <c r="A12" s="11">
        <v>9</v>
      </c>
      <c r="B12" s="9" t="s">
        <v>31</v>
      </c>
      <c r="C12" s="12" t="s">
        <v>49</v>
      </c>
      <c r="D12" s="13">
        <f t="shared" si="0"/>
        <v>0.4833330666666666</v>
      </c>
    </row>
    <row r="13" spans="1:4" ht="12.75">
      <c r="A13" s="11">
        <v>10</v>
      </c>
      <c r="B13" s="9" t="s">
        <v>31</v>
      </c>
      <c r="C13" s="12" t="s">
        <v>50</v>
      </c>
      <c r="D13" s="13">
        <f t="shared" si="0"/>
        <v>0.4916663666666666</v>
      </c>
    </row>
    <row r="14" spans="1:4" ht="12.75">
      <c r="A14" s="11">
        <v>11</v>
      </c>
      <c r="B14" s="9" t="s">
        <v>1</v>
      </c>
      <c r="C14" s="12" t="s">
        <v>52</v>
      </c>
      <c r="D14" s="13">
        <f t="shared" si="0"/>
        <v>0.49999966666666656</v>
      </c>
    </row>
    <row r="15" spans="1:4" ht="12.75">
      <c r="A15" s="11">
        <v>12</v>
      </c>
      <c r="B15" s="9" t="s">
        <v>1</v>
      </c>
      <c r="C15" s="12" t="s">
        <v>53</v>
      </c>
      <c r="D15" s="13">
        <f t="shared" si="0"/>
        <v>0.5083329666666666</v>
      </c>
    </row>
    <row r="16" spans="1:4" ht="12.75">
      <c r="A16" s="11">
        <v>13</v>
      </c>
      <c r="B16" s="9" t="s">
        <v>1</v>
      </c>
      <c r="C16" s="12" t="s">
        <v>54</v>
      </c>
      <c r="D16" s="13">
        <f t="shared" si="0"/>
        <v>0.5166662666666666</v>
      </c>
    </row>
    <row r="17" spans="1:4" ht="12.75">
      <c r="A17" s="11">
        <v>14</v>
      </c>
      <c r="B17" s="9" t="s">
        <v>31</v>
      </c>
      <c r="C17" s="12" t="s">
        <v>52</v>
      </c>
      <c r="D17" s="13">
        <f t="shared" si="0"/>
        <v>0.5249995666666666</v>
      </c>
    </row>
    <row r="18" spans="1:4" ht="12.75">
      <c r="A18" s="11">
        <v>15</v>
      </c>
      <c r="B18" s="9" t="s">
        <v>31</v>
      </c>
      <c r="C18" s="12" t="s">
        <v>53</v>
      </c>
      <c r="D18" s="13">
        <f t="shared" si="0"/>
        <v>0.5333328666666666</v>
      </c>
    </row>
    <row r="19" spans="1:4" ht="12.75">
      <c r="A19" s="11">
        <v>16</v>
      </c>
      <c r="B19" s="9" t="s">
        <v>14</v>
      </c>
      <c r="C19" s="12" t="s">
        <v>52</v>
      </c>
      <c r="D19" s="13">
        <f>D18+0.02916666666</f>
        <v>0.5624995333266666</v>
      </c>
    </row>
    <row r="20" spans="1:4" ht="12.75">
      <c r="A20" s="11">
        <v>17</v>
      </c>
      <c r="B20" s="9" t="s">
        <v>14</v>
      </c>
      <c r="C20" s="12" t="s">
        <v>53</v>
      </c>
      <c r="D20" s="13">
        <f aca="true" t="shared" si="1" ref="D20:D34">D19+0.0083333</f>
        <v>0.5708328333266666</v>
      </c>
    </row>
    <row r="21" spans="1:4" ht="12.75">
      <c r="A21" s="11">
        <v>18</v>
      </c>
      <c r="B21" s="9" t="s">
        <v>14</v>
      </c>
      <c r="C21" s="12" t="s">
        <v>54</v>
      </c>
      <c r="D21" s="13">
        <f t="shared" si="1"/>
        <v>0.5791661333266666</v>
      </c>
    </row>
    <row r="22" spans="1:4" ht="12.75">
      <c r="A22" s="11">
        <v>19</v>
      </c>
      <c r="B22" s="9" t="s">
        <v>14</v>
      </c>
      <c r="C22" s="12" t="s">
        <v>55</v>
      </c>
      <c r="D22" s="13">
        <f t="shared" si="1"/>
        <v>0.5874994333266665</v>
      </c>
    </row>
    <row r="23" spans="1:4" ht="12.75">
      <c r="A23" s="11">
        <v>20</v>
      </c>
      <c r="B23" s="9" t="s">
        <v>31</v>
      </c>
      <c r="C23" s="12" t="s">
        <v>56</v>
      </c>
      <c r="D23" s="13">
        <f t="shared" si="1"/>
        <v>0.5958327333266665</v>
      </c>
    </row>
    <row r="24" spans="1:4" ht="12.75">
      <c r="A24" s="11">
        <v>21</v>
      </c>
      <c r="B24" s="9" t="s">
        <v>31</v>
      </c>
      <c r="C24" s="12" t="s">
        <v>57</v>
      </c>
      <c r="D24" s="13">
        <f t="shared" si="1"/>
        <v>0.6041660333266665</v>
      </c>
    </row>
    <row r="25" spans="1:4" ht="12.75">
      <c r="A25" s="11">
        <v>22</v>
      </c>
      <c r="B25" s="9" t="s">
        <v>1</v>
      </c>
      <c r="C25" s="12" t="s">
        <v>58</v>
      </c>
      <c r="D25" s="13">
        <f t="shared" si="1"/>
        <v>0.6124993333266665</v>
      </c>
    </row>
    <row r="26" spans="1:4" ht="12.75">
      <c r="A26" s="11">
        <v>23</v>
      </c>
      <c r="B26" s="9" t="s">
        <v>1</v>
      </c>
      <c r="C26" s="12" t="s">
        <v>59</v>
      </c>
      <c r="D26" s="13">
        <f t="shared" si="1"/>
        <v>0.6208326333266665</v>
      </c>
    </row>
    <row r="27" spans="1:4" ht="12.75">
      <c r="A27" s="11">
        <v>24</v>
      </c>
      <c r="B27" s="9" t="s">
        <v>1</v>
      </c>
      <c r="C27" s="12" t="s">
        <v>60</v>
      </c>
      <c r="D27" s="13">
        <f t="shared" si="1"/>
        <v>0.6291659333266665</v>
      </c>
    </row>
    <row r="28" spans="1:4" ht="12.75">
      <c r="A28" s="11">
        <v>25</v>
      </c>
      <c r="B28" s="9" t="s">
        <v>14</v>
      </c>
      <c r="C28" s="12" t="s">
        <v>61</v>
      </c>
      <c r="D28" s="13">
        <f t="shared" si="1"/>
        <v>0.6374992333266665</v>
      </c>
    </row>
    <row r="29" spans="1:4" ht="12.75">
      <c r="A29" s="11">
        <v>26</v>
      </c>
      <c r="B29" s="9" t="s">
        <v>14</v>
      </c>
      <c r="C29" s="12" t="s">
        <v>58</v>
      </c>
      <c r="D29" s="13">
        <f t="shared" si="1"/>
        <v>0.6458325333266665</v>
      </c>
    </row>
    <row r="30" spans="1:4" ht="12.75">
      <c r="A30" s="11">
        <v>27</v>
      </c>
      <c r="B30" s="9" t="s">
        <v>14</v>
      </c>
      <c r="C30" s="12" t="s">
        <v>59</v>
      </c>
      <c r="D30" s="13">
        <f t="shared" si="1"/>
        <v>0.6541658333266664</v>
      </c>
    </row>
    <row r="31" spans="1:4" ht="12.75">
      <c r="A31" s="11">
        <v>28</v>
      </c>
      <c r="B31" s="9" t="s">
        <v>14</v>
      </c>
      <c r="C31" s="12" t="s">
        <v>60</v>
      </c>
      <c r="D31" s="13">
        <f t="shared" si="1"/>
        <v>0.6624991333266664</v>
      </c>
    </row>
    <row r="32" spans="1:4" ht="12.75">
      <c r="A32" s="11">
        <v>29</v>
      </c>
      <c r="B32" s="9" t="s">
        <v>31</v>
      </c>
      <c r="C32" s="12" t="s">
        <v>58</v>
      </c>
      <c r="D32" s="13">
        <f t="shared" si="1"/>
        <v>0.6708324333266664</v>
      </c>
    </row>
    <row r="33" spans="1:4" ht="12.75">
      <c r="A33" s="11">
        <v>30</v>
      </c>
      <c r="B33" s="9" t="s">
        <v>31</v>
      </c>
      <c r="C33" s="12" t="s">
        <v>59</v>
      </c>
      <c r="D33" s="13">
        <f t="shared" si="1"/>
        <v>0.6791657333266664</v>
      </c>
    </row>
    <row r="34" spans="1:4" ht="12.75">
      <c r="A34" s="11">
        <v>31</v>
      </c>
      <c r="B34" s="9" t="s">
        <v>31</v>
      </c>
      <c r="C34" s="12" t="s">
        <v>60</v>
      </c>
      <c r="D34" s="13">
        <f t="shared" si="1"/>
        <v>0.6874990333266664</v>
      </c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</sheetData>
  <sheetProtection selectLockedCells="1" selectUnlockedCells="1"/>
  <mergeCells count="1">
    <mergeCell ref="A1:D1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'17'!B1+1</f>
        <v>18</v>
      </c>
      <c r="C1" s="39"/>
      <c r="D1" s="39"/>
    </row>
    <row r="2" spans="1:4" ht="12.75">
      <c r="A2" s="15" t="s">
        <v>63</v>
      </c>
      <c r="B2" s="40">
        <f>VLOOKUP(B1,časák!A4:D34,4,0)</f>
        <v>0.5791661333266666</v>
      </c>
      <c r="C2" s="40"/>
      <c r="D2" s="40"/>
    </row>
    <row r="3" spans="1:4" ht="12.75">
      <c r="A3" s="15" t="s">
        <v>64</v>
      </c>
      <c r="B3" s="39" t="str">
        <f>VLOOKUP($B$1,časák!$A$4:$D$34,2,0)</f>
        <v>Open - firmy a dobrovolná sdružení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seznam!B35</f>
        <v>ČSOB</v>
      </c>
      <c r="C6" s="12">
        <v>1</v>
      </c>
      <c r="D6" s="18">
        <v>0.0005821759259259259</v>
      </c>
    </row>
    <row r="7" spans="1:4" ht="12.75">
      <c r="A7" s="17">
        <v>2</v>
      </c>
      <c r="B7" s="9" t="str">
        <f>seznam!B23</f>
        <v>Dragons CZ</v>
      </c>
      <c r="C7" s="12">
        <v>4</v>
      </c>
      <c r="D7" s="18">
        <v>0.0006150462962962963</v>
      </c>
    </row>
    <row r="8" spans="1:4" ht="12.75">
      <c r="A8" s="17">
        <v>3</v>
      </c>
      <c r="B8" s="9" t="str">
        <f>seznam!B28</f>
        <v>Plomba Team Pardubice</v>
      </c>
      <c r="C8" s="12">
        <v>2</v>
      </c>
      <c r="D8" s="18">
        <v>0.0006023148148148149</v>
      </c>
    </row>
    <row r="9" spans="1:4" ht="12.75">
      <c r="A9" s="17">
        <v>4</v>
      </c>
      <c r="B9" s="9" t="str">
        <f>seznam!B24</f>
        <v>TJ Pustá kamenice</v>
      </c>
      <c r="C9" s="12">
        <v>3</v>
      </c>
      <c r="D9" s="18">
        <v>0.000609837962962963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D9" sqref="D9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'18'!B1+1</f>
        <v>19</v>
      </c>
      <c r="C1" s="39"/>
      <c r="D1" s="39"/>
    </row>
    <row r="2" spans="1:4" ht="12.75">
      <c r="A2" s="15" t="s">
        <v>63</v>
      </c>
      <c r="B2" s="40">
        <f>VLOOKUP(B1,časák!A4:D34,4,0)</f>
        <v>0.5874994333266665</v>
      </c>
      <c r="C2" s="40"/>
      <c r="D2" s="40"/>
    </row>
    <row r="3" spans="1:4" ht="12.75">
      <c r="A3" s="15" t="s">
        <v>64</v>
      </c>
      <c r="B3" s="39" t="str">
        <f>VLOOKUP($B$1,časák!$A$4:$D$34,2,0)</f>
        <v>Open - firmy a dobrovolná sdružení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seznam!B34</f>
        <v>Uragán Pardubice</v>
      </c>
      <c r="C6" s="12">
        <v>2</v>
      </c>
      <c r="D6" s="18">
        <v>0.000560763888888889</v>
      </c>
    </row>
    <row r="7" spans="1:4" ht="12.75">
      <c r="A7" s="17">
        <v>2</v>
      </c>
      <c r="B7" s="9" t="str">
        <f>seznam!B30</f>
        <v>Pražský klub dračích lodí</v>
      </c>
      <c r="C7" s="12">
        <v>1</v>
      </c>
      <c r="D7" s="18">
        <v>0.0005431712962962963</v>
      </c>
    </row>
    <row r="8" spans="1:4" ht="12.75">
      <c r="A8" s="17">
        <v>3</v>
      </c>
      <c r="B8" s="9" t="str">
        <f>seznam!B25</f>
        <v>MZV (Ministerstvo zahraničních věcí)</v>
      </c>
      <c r="C8" s="12">
        <v>4</v>
      </c>
      <c r="D8" s="18">
        <v>0.0006015046296296296</v>
      </c>
    </row>
    <row r="9" spans="1:4" ht="12.75">
      <c r="A9" s="17">
        <v>4</v>
      </c>
      <c r="B9" s="9" t="str">
        <f>seznam!B20</f>
        <v>Autodoprava Suchý</v>
      </c>
      <c r="C9" s="12">
        <v>3</v>
      </c>
      <c r="D9" s="18">
        <v>0.0005630787037037037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'19'!B1+1</f>
        <v>20</v>
      </c>
      <c r="C1" s="39"/>
      <c r="D1" s="39"/>
    </row>
    <row r="2" spans="1:4" ht="12.75">
      <c r="A2" s="15" t="s">
        <v>63</v>
      </c>
      <c r="B2" s="40">
        <f>VLOOKUP(B1,časák!A4:D34,4,0)</f>
        <v>0.5958327333266665</v>
      </c>
      <c r="C2" s="40"/>
      <c r="D2" s="40"/>
    </row>
    <row r="3" spans="1:4" ht="12.75">
      <c r="A3" s="15" t="s">
        <v>64</v>
      </c>
      <c r="B3" s="39" t="str">
        <f>VLOOKUP($B$1,časák!$A$4:$D$34,2,0)</f>
        <v>Grand Prix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9!B7</f>
        <v>Klub třeboňských kaprů</v>
      </c>
      <c r="C6" s="12">
        <v>4</v>
      </c>
      <c r="D6" s="18">
        <v>0.0005645833333333334</v>
      </c>
    </row>
    <row r="7" spans="1:4" ht="12.75">
      <c r="A7" s="17">
        <v>2</v>
      </c>
      <c r="B7" s="9" t="str">
        <f>8!B7</f>
        <v>Škodováci</v>
      </c>
      <c r="C7" s="12">
        <v>1</v>
      </c>
      <c r="D7" s="18">
        <v>0.0005280092592592592</v>
      </c>
    </row>
    <row r="8" spans="1:4" ht="12.75">
      <c r="A8" s="17">
        <v>3</v>
      </c>
      <c r="B8" s="9" t="str">
        <f>'10'!B7</f>
        <v>Mondi Štětí</v>
      </c>
      <c r="C8" s="12">
        <v>2</v>
      </c>
      <c r="D8" s="18">
        <v>0.000544212962962963</v>
      </c>
    </row>
    <row r="9" spans="1:4" ht="12.75">
      <c r="A9" s="17">
        <v>4</v>
      </c>
      <c r="B9" s="9" t="str">
        <f>'14'!B7</f>
        <v>DRACI MNETĚŠ</v>
      </c>
      <c r="C9" s="12">
        <v>3</v>
      </c>
      <c r="D9" s="18">
        <v>0.0005511574074074073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D6" sqref="D6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'20'!B1+1</f>
        <v>21</v>
      </c>
      <c r="C1" s="39"/>
      <c r="D1" s="39"/>
    </row>
    <row r="2" spans="1:4" ht="12.75">
      <c r="A2" s="15" t="s">
        <v>63</v>
      </c>
      <c r="B2" s="40">
        <f>VLOOKUP(B1,časák!A4:D34,4,0)</f>
        <v>0.6041660333266665</v>
      </c>
      <c r="C2" s="40"/>
      <c r="D2" s="40"/>
    </row>
    <row r="3" spans="1:4" ht="12.75">
      <c r="A3" s="15" t="s">
        <v>64</v>
      </c>
      <c r="B3" s="39" t="str">
        <f>VLOOKUP($B$1,časák!$A$4:$D$34,2,0)</f>
        <v>Grand Prix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'10'!B8</f>
        <v>A-FITNESS Roudnice nad Labem</v>
      </c>
      <c r="C6" s="12">
        <v>4</v>
      </c>
      <c r="D6" s="18">
        <v>0.0005424768518518518</v>
      </c>
    </row>
    <row r="7" spans="1:4" ht="12.75">
      <c r="A7" s="17">
        <v>2</v>
      </c>
      <c r="B7" s="9" t="str">
        <f>9!B8</f>
        <v>DT Předonín</v>
      </c>
      <c r="C7" s="12">
        <v>1</v>
      </c>
      <c r="D7" s="18">
        <v>0.0005251157407407407</v>
      </c>
    </row>
    <row r="8" spans="1:4" ht="12.75">
      <c r="A8" s="17">
        <v>3</v>
      </c>
      <c r="B8" s="9" t="str">
        <f>8!B9</f>
        <v>HAKA dragons</v>
      </c>
      <c r="C8" s="12">
        <v>2</v>
      </c>
      <c r="D8" s="18">
        <v>0.0005310185185185186</v>
      </c>
    </row>
    <row r="9" spans="1:4" ht="12.75">
      <c r="A9" s="17">
        <v>4</v>
      </c>
      <c r="B9" s="9" t="str">
        <f>'15'!B7</f>
        <v>2JCP </v>
      </c>
      <c r="C9" s="12">
        <v>3</v>
      </c>
      <c r="D9" s="18">
        <v>0.0005400462962962963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B8" sqref="B8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'21'!B1+1</f>
        <v>22</v>
      </c>
      <c r="C1" s="39"/>
      <c r="D1" s="39"/>
    </row>
    <row r="2" spans="1:4" ht="12.75">
      <c r="A2" s="15" t="s">
        <v>63</v>
      </c>
      <c r="B2" s="40">
        <f>VLOOKUP(B1,časák!A4:D34,4,0)</f>
        <v>0.6124993333266665</v>
      </c>
      <c r="C2" s="40"/>
      <c r="D2" s="40"/>
    </row>
    <row r="3" spans="1:4" ht="12.75">
      <c r="A3" s="15" t="s">
        <v>64</v>
      </c>
      <c r="B3" s="39" t="str">
        <f>VLOOKUP($B$1,časák!$A$4:$D$34,2,0)</f>
        <v>Automotive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/>
      <c r="C6" s="12"/>
      <c r="D6" s="18"/>
    </row>
    <row r="7" spans="1:4" ht="12.75">
      <c r="A7" s="17">
        <v>2</v>
      </c>
      <c r="B7" s="9" t="s">
        <v>69</v>
      </c>
      <c r="C7" s="12"/>
      <c r="D7" s="18"/>
    </row>
    <row r="8" spans="1:4" ht="12.75">
      <c r="A8" s="17">
        <v>3</v>
      </c>
      <c r="B8" s="9"/>
      <c r="C8" s="12"/>
      <c r="D8" s="18"/>
    </row>
    <row r="9" spans="1:4" ht="12.75">
      <c r="A9" s="17">
        <v>4</v>
      </c>
      <c r="B9" s="9"/>
      <c r="C9" s="12"/>
      <c r="D9" s="18"/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="80" zoomScaleNormal="80" zoomScalePageLayoutView="0" workbookViewId="0" topLeftCell="A1">
      <selection activeCell="C8" sqref="C8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'22'!B1+1</f>
        <v>23</v>
      </c>
      <c r="C1" s="39"/>
      <c r="D1" s="39"/>
    </row>
    <row r="2" spans="1:4" ht="12.75">
      <c r="A2" s="15" t="s">
        <v>63</v>
      </c>
      <c r="B2" s="40">
        <f>VLOOKUP(B1,časák!A4:D34,4,0)</f>
        <v>0.6208326333266665</v>
      </c>
      <c r="C2" s="40"/>
      <c r="D2" s="40"/>
    </row>
    <row r="3" spans="1:4" ht="12.75">
      <c r="A3" s="15" t="s">
        <v>64</v>
      </c>
      <c r="B3" s="39" t="str">
        <f>VLOOKUP($B$1,časák!$A$4:$D$34,2,0)</f>
        <v>Automotive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'výsledky Automotive'!B10</f>
        <v>AD partner</v>
      </c>
      <c r="C6" s="12">
        <v>1</v>
      </c>
      <c r="D6" s="18">
        <v>0.0006351851851851852</v>
      </c>
    </row>
    <row r="7" spans="1:4" ht="12.75">
      <c r="A7" s="17">
        <v>2</v>
      </c>
      <c r="B7" s="9" t="str">
        <f>'výsledky Automotive'!B9</f>
        <v>PETERSON </v>
      </c>
      <c r="C7" s="12">
        <v>4</v>
      </c>
      <c r="D7" s="18">
        <v>0.0006664351851851852</v>
      </c>
    </row>
    <row r="8" spans="1:4" ht="12.75">
      <c r="A8" s="17">
        <v>3</v>
      </c>
      <c r="B8" s="9" t="str">
        <f>'výsledky Automotive'!B8</f>
        <v>Elit SK A</v>
      </c>
      <c r="C8" s="12">
        <v>3</v>
      </c>
      <c r="D8" s="18">
        <v>0.0006636574074074074</v>
      </c>
    </row>
    <row r="9" spans="1:4" ht="12.75">
      <c r="A9" s="17">
        <v>4</v>
      </c>
      <c r="B9" s="9" t="str">
        <f>'výsledky Automotive'!B11</f>
        <v>PETERSON TECHNIK + AUTODIELY SLOVAKIA</v>
      </c>
      <c r="C9" s="12">
        <v>2</v>
      </c>
      <c r="D9" s="18">
        <v>0.0006608796296296296</v>
      </c>
    </row>
    <row r="10" spans="1:4" ht="12.75">
      <c r="A10" s="17">
        <v>5</v>
      </c>
      <c r="B10" s="9" t="str">
        <f>'výsledky Automotive'!B12</f>
        <v>Elit SK B</v>
      </c>
      <c r="C10" s="12"/>
      <c r="D10" s="18"/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D10" sqref="D10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'23'!B1+1</f>
        <v>24</v>
      </c>
      <c r="C1" s="39"/>
      <c r="D1" s="39"/>
    </row>
    <row r="2" spans="1:4" ht="12.75">
      <c r="A2" s="15" t="s">
        <v>63</v>
      </c>
      <c r="B2" s="40">
        <f>VLOOKUP(B1,časák!A4:D34,4,0)</f>
        <v>0.6291659333266665</v>
      </c>
      <c r="C2" s="40"/>
      <c r="D2" s="40"/>
    </row>
    <row r="3" spans="1:4" ht="12.75">
      <c r="A3" s="15" t="s">
        <v>64</v>
      </c>
      <c r="B3" s="39" t="str">
        <f>VLOOKUP($B$1,časák!$A$4:$D$34,2,0)</f>
        <v>Automotive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'výsledky Automotive'!B6</f>
        <v>autocora</v>
      </c>
      <c r="C6" s="12">
        <v>2</v>
      </c>
      <c r="D6" s="18">
        <v>0.0005930555555555555</v>
      </c>
    </row>
    <row r="7" spans="1:4" ht="12.75">
      <c r="A7" s="17">
        <v>2</v>
      </c>
      <c r="B7" s="9" t="str">
        <f>'výsledky Automotive'!B4</f>
        <v>Bosch</v>
      </c>
      <c r="C7" s="12">
        <v>1</v>
      </c>
      <c r="D7" s="18">
        <v>0.0005710648148148148</v>
      </c>
    </row>
    <row r="8" spans="1:4" ht="12.75">
      <c r="A8" s="17">
        <v>3</v>
      </c>
      <c r="B8" s="9" t="str">
        <f>'výsledky Automotive'!B5</f>
        <v>AD technik</v>
      </c>
      <c r="C8" s="12">
        <v>3</v>
      </c>
      <c r="D8" s="18">
        <v>0.0006173611111111112</v>
      </c>
    </row>
    <row r="9" spans="1:4" ht="12.75">
      <c r="A9" s="17">
        <v>4</v>
      </c>
      <c r="B9" s="9" t="str">
        <f>'výsledky Automotive'!B7</f>
        <v>APM</v>
      </c>
      <c r="C9" s="12">
        <v>4</v>
      </c>
      <c r="D9" s="18">
        <v>0.0006194444444444445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D10" sqref="D10"/>
    </sheetView>
  </sheetViews>
  <sheetFormatPr defaultColWidth="9.140625" defaultRowHeight="12.75"/>
  <cols>
    <col min="1" max="1" width="10.8515625" style="0" customWidth="1"/>
    <col min="2" max="2" width="63.421875" style="0" customWidth="1"/>
    <col min="4" max="4" width="14.421875" style="0" customWidth="1"/>
  </cols>
  <sheetData>
    <row r="1" spans="1:4" ht="12.75">
      <c r="A1" s="15" t="s">
        <v>62</v>
      </c>
      <c r="B1" s="39">
        <f>'24'!B1+1</f>
        <v>25</v>
      </c>
      <c r="C1" s="39"/>
      <c r="D1" s="39"/>
    </row>
    <row r="2" spans="1:4" ht="12.75">
      <c r="A2" s="15" t="s">
        <v>63</v>
      </c>
      <c r="B2" s="40">
        <f>VLOOKUP(B1,časák!A4:D34,4,0)</f>
        <v>0.6374992333266665</v>
      </c>
      <c r="C2" s="40"/>
      <c r="D2" s="40"/>
    </row>
    <row r="3" spans="1:4" ht="12.75">
      <c r="A3" s="15" t="s">
        <v>64</v>
      </c>
      <c r="B3" s="39" t="str">
        <f>VLOOKUP($B$1,časák!$A$4:$D$34,2,0)</f>
        <v>Open - firmy a dobrovolná sdružení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'výsledky Open'!B18</f>
        <v>Dračí žrádlo</v>
      </c>
      <c r="C6" s="12">
        <v>3</v>
      </c>
      <c r="D6" s="18">
        <v>0.0006619212962962963</v>
      </c>
    </row>
    <row r="7" spans="1:4" ht="12.75">
      <c r="A7" s="17">
        <v>2</v>
      </c>
      <c r="B7" s="9" t="str">
        <f>'výsledky Open'!B16</f>
        <v>Dragons CZ</v>
      </c>
      <c r="C7" s="12">
        <v>1</v>
      </c>
      <c r="D7" s="18">
        <v>0.0006188657407407407</v>
      </c>
    </row>
    <row r="8" spans="1:4" ht="12.75">
      <c r="A8" s="17">
        <v>3</v>
      </c>
      <c r="B8" s="9" t="str">
        <f>'výsledky Open'!B17</f>
        <v>Majky z Gurunu</v>
      </c>
      <c r="C8" s="12">
        <v>2</v>
      </c>
      <c r="D8" s="18">
        <v>0.0006378472222222223</v>
      </c>
    </row>
    <row r="9" spans="1:4" ht="12.75">
      <c r="A9" s="17">
        <v>4</v>
      </c>
      <c r="B9" s="9" t="str">
        <f>'výsledky Open'!B19</f>
        <v>Dobrovolné sdružení milovnic Irských nápojů aneb Dračice v pokušení</v>
      </c>
      <c r="C9" s="12">
        <v>4</v>
      </c>
      <c r="D9" s="18">
        <v>0.0006652777777777778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'25'!B1+1</f>
        <v>26</v>
      </c>
      <c r="C1" s="39"/>
      <c r="D1" s="39"/>
    </row>
    <row r="2" spans="1:4" ht="12.75">
      <c r="A2" s="15" t="s">
        <v>63</v>
      </c>
      <c r="B2" s="40">
        <f>VLOOKUP(B1,časák!A4:D34,4,0)</f>
        <v>0.6458325333266665</v>
      </c>
      <c r="C2" s="40"/>
      <c r="D2" s="40"/>
    </row>
    <row r="3" spans="1:4" ht="12.75">
      <c r="A3" s="15" t="s">
        <v>64</v>
      </c>
      <c r="B3" s="39" t="str">
        <f>VLOOKUP($B$1,časák!$A$4:$D$34,2,0)</f>
        <v>Open - firmy a dobrovolná sdružení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'výsledky Open'!B14</f>
        <v>TJ Pustá kamenice</v>
      </c>
      <c r="C6" s="12">
        <v>4</v>
      </c>
      <c r="D6" s="18">
        <v>0.0006055555555555556</v>
      </c>
    </row>
    <row r="7" spans="1:4" ht="12.75">
      <c r="A7" s="17">
        <v>2</v>
      </c>
      <c r="B7" s="9" t="str">
        <f>'výsledky Open'!B12</f>
        <v>NIKA II.</v>
      </c>
      <c r="C7" s="12">
        <v>3</v>
      </c>
      <c r="D7" s="18">
        <v>0.0005936342592592592</v>
      </c>
    </row>
    <row r="8" spans="1:4" ht="12.75">
      <c r="A8" s="17">
        <v>3</v>
      </c>
      <c r="B8" s="9" t="str">
        <f>'výsledky Open'!B13</f>
        <v>MZV (Ministerstvo zahraničních věcí)</v>
      </c>
      <c r="C8" s="12">
        <v>1</v>
      </c>
      <c r="D8" s="18">
        <v>0.0005871527777777777</v>
      </c>
    </row>
    <row r="9" spans="1:4" ht="12.75">
      <c r="A9" s="17">
        <v>4</v>
      </c>
      <c r="B9" s="9" t="str">
        <f>'výsledky Open'!B15</f>
        <v>Plomba Team Pardubice</v>
      </c>
      <c r="C9" s="12">
        <v>2</v>
      </c>
      <c r="D9" s="18">
        <v>0.0005881944444444445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'26'!B1+1</f>
        <v>27</v>
      </c>
      <c r="C1" s="39"/>
      <c r="D1" s="39"/>
    </row>
    <row r="2" spans="1:4" ht="12.75">
      <c r="A2" s="15" t="s">
        <v>63</v>
      </c>
      <c r="B2" s="40">
        <f>VLOOKUP(B1,časák!A4:D34,4,0)</f>
        <v>0.6541658333266664</v>
      </c>
      <c r="C2" s="40"/>
      <c r="D2" s="40"/>
    </row>
    <row r="3" spans="1:4" ht="12.75">
      <c r="A3" s="15" t="s">
        <v>64</v>
      </c>
      <c r="B3" s="39" t="str">
        <f>VLOOKUP($B$1,časák!$A$4:$D$34,2,0)</f>
        <v>Open - firmy a dobrovolná sdružení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'výsledky Open'!B10</f>
        <v>NIKA I.</v>
      </c>
      <c r="C6" s="12">
        <v>4</v>
      </c>
      <c r="D6" s="18">
        <v>0.0005648148148148148</v>
      </c>
    </row>
    <row r="7" spans="1:4" ht="12.75">
      <c r="A7" s="17">
        <v>2</v>
      </c>
      <c r="B7" s="9" t="str">
        <f>'výsledky Open'!B8</f>
        <v>SDRUŽENÍ GEODETŮ GEOOBCHOD</v>
      </c>
      <c r="C7" s="12">
        <v>1</v>
      </c>
      <c r="D7" s="18">
        <v>0.0005435185185185185</v>
      </c>
    </row>
    <row r="8" spans="1:4" ht="12.75">
      <c r="A8" s="17">
        <v>3</v>
      </c>
      <c r="B8" s="9" t="str">
        <f>'výsledky Open'!B9</f>
        <v>Autodoprava Suchý</v>
      </c>
      <c r="C8" s="12">
        <v>2</v>
      </c>
      <c r="D8" s="18">
        <v>0.0005466435185185185</v>
      </c>
    </row>
    <row r="9" spans="1:4" ht="12.75">
      <c r="A9" s="17">
        <v>4</v>
      </c>
      <c r="B9" s="9" t="str">
        <f>'výsledky Open'!B11</f>
        <v>ČSOB</v>
      </c>
      <c r="C9" s="12">
        <v>3</v>
      </c>
      <c r="D9" s="18">
        <v>0.0005626157407407407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="80" zoomScaleNormal="80" zoomScalePageLayoutView="0" workbookViewId="0" topLeftCell="A1">
      <selection activeCell="C9" sqref="C9"/>
    </sheetView>
  </sheetViews>
  <sheetFormatPr defaultColWidth="9.140625" defaultRowHeight="12.75"/>
  <cols>
    <col min="1" max="1" width="10.8515625" style="0" customWidth="1"/>
    <col min="2" max="2" width="46.57421875" style="0" customWidth="1"/>
    <col min="4" max="4" width="14.421875" style="0" customWidth="1"/>
  </cols>
  <sheetData>
    <row r="1" spans="1:4" ht="12.75">
      <c r="A1" s="15" t="s">
        <v>62</v>
      </c>
      <c r="B1" s="39">
        <v>1</v>
      </c>
      <c r="C1" s="39"/>
      <c r="D1" s="39"/>
    </row>
    <row r="2" spans="1:4" ht="12.75">
      <c r="A2" s="15" t="s">
        <v>63</v>
      </c>
      <c r="B2" s="40">
        <f>VLOOKUP(B1,časák!A4:D34,4,0)</f>
        <v>0.4166666666666667</v>
      </c>
      <c r="C2" s="40"/>
      <c r="D2" s="40"/>
    </row>
    <row r="3" spans="1:4" ht="12.75">
      <c r="A3" s="15" t="s">
        <v>64</v>
      </c>
      <c r="B3" s="39" t="str">
        <f>VLOOKUP($B$1,časák!$A$4:$D$34,2,0)</f>
        <v>Automotive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seznam!B4</f>
        <v>PETERSON TECHNIK + AUTODIELY SLOVAKIA</v>
      </c>
      <c r="C6" s="12">
        <v>2</v>
      </c>
      <c r="D6" s="18">
        <v>0.000628587962962963</v>
      </c>
    </row>
    <row r="7" spans="1:4" ht="12.75">
      <c r="A7" s="17">
        <v>2</v>
      </c>
      <c r="B7" s="9" t="str">
        <f>seznam!B5</f>
        <v>AD technik</v>
      </c>
      <c r="C7" s="19">
        <v>1</v>
      </c>
      <c r="D7" s="18">
        <v>0.0006017361111111112</v>
      </c>
    </row>
    <row r="8" spans="1:4" ht="12.75">
      <c r="A8" s="17">
        <v>3</v>
      </c>
      <c r="B8" s="9" t="str">
        <f>seznam!B6</f>
        <v>Elit SK B</v>
      </c>
      <c r="C8" s="12">
        <v>3</v>
      </c>
      <c r="D8" s="18">
        <v>0.0006626157407407407</v>
      </c>
    </row>
    <row r="9" spans="1:4" ht="12.75">
      <c r="A9" s="17">
        <v>4</v>
      </c>
      <c r="B9" s="9" t="str">
        <f>seznam!B13</f>
        <v>-</v>
      </c>
      <c r="C9" s="12"/>
      <c r="D9" s="18"/>
    </row>
  </sheetData>
  <sheetProtection selectLockedCells="1" selectUnlockedCells="1"/>
  <mergeCells count="3">
    <mergeCell ref="B1:D1"/>
    <mergeCell ref="B2:D2"/>
    <mergeCell ref="B3:D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C10" sqref="C10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'27'!B1+1</f>
        <v>28</v>
      </c>
      <c r="C1" s="39"/>
      <c r="D1" s="39"/>
    </row>
    <row r="2" spans="1:4" ht="12.75">
      <c r="A2" s="15" t="s">
        <v>63</v>
      </c>
      <c r="B2" s="40">
        <f>VLOOKUP(B1,časák!A4:D34,4,0)</f>
        <v>0.6624991333266664</v>
      </c>
      <c r="C2" s="40"/>
      <c r="D2" s="40"/>
    </row>
    <row r="3" spans="1:4" ht="12.75">
      <c r="A3" s="15" t="s">
        <v>64</v>
      </c>
      <c r="B3" s="39" t="str">
        <f>VLOOKUP($B$1,časák!$A$4:$D$34,2,0)</f>
        <v>Open - firmy a dobrovolná sdružení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'výsledky Open'!B6</f>
        <v>Uragán Pardubice</v>
      </c>
      <c r="C6" s="12">
        <v>4</v>
      </c>
      <c r="D6" s="18">
        <v>0.0005682870370370371</v>
      </c>
    </row>
    <row r="7" spans="1:4" ht="12.75">
      <c r="A7" s="17">
        <v>2</v>
      </c>
      <c r="B7" s="9" t="str">
        <f>'výsledky Open'!B5</f>
        <v>Policie ČR</v>
      </c>
      <c r="C7" s="12">
        <v>2</v>
      </c>
      <c r="D7" s="18">
        <v>0.0005540509259259259</v>
      </c>
    </row>
    <row r="8" spans="1:4" ht="12.75">
      <c r="A8" s="17">
        <v>3</v>
      </c>
      <c r="B8" s="9" t="str">
        <f>'výsledky Open'!B4</f>
        <v>Pražský klub dračích lodí</v>
      </c>
      <c r="C8" s="12">
        <v>1</v>
      </c>
      <c r="D8" s="18">
        <v>0.0005517361111111111</v>
      </c>
    </row>
    <row r="9" spans="1:4" ht="12.75">
      <c r="A9" s="17">
        <v>4</v>
      </c>
      <c r="B9" s="9" t="str">
        <f>'výsledky Open'!B7</f>
        <v>Střední škola automobilní Holice  </v>
      </c>
      <c r="C9" s="12">
        <v>3</v>
      </c>
      <c r="D9" s="18">
        <v>0.0005660879629629629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'28'!B1+1</f>
        <v>29</v>
      </c>
      <c r="C1" s="39"/>
      <c r="D1" s="39"/>
    </row>
    <row r="2" spans="1:4" ht="12.75">
      <c r="A2" s="15" t="s">
        <v>63</v>
      </c>
      <c r="B2" s="40">
        <f>VLOOKUP(B1,časák!A4:D34,4,0)</f>
        <v>0.6708324333266664</v>
      </c>
      <c r="C2" s="40"/>
      <c r="D2" s="40"/>
    </row>
    <row r="3" spans="1:4" ht="12.75">
      <c r="A3" s="15" t="s">
        <v>64</v>
      </c>
      <c r="B3" s="39" t="str">
        <f>VLOOKUP($B$1,časák!$A$4:$D$34,2,0)</f>
        <v>Grand Prix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'14'!B8</f>
        <v>Ponorka</v>
      </c>
      <c r="C6" s="12">
        <v>3</v>
      </c>
      <c r="D6" s="18">
        <v>0.000599074074074074</v>
      </c>
    </row>
    <row r="7" spans="1:4" ht="12.75">
      <c r="A7" s="17">
        <v>2</v>
      </c>
      <c r="B7" s="9" t="str">
        <f>'14'!B6</f>
        <v>Chládek&amp;Tintěra </v>
      </c>
      <c r="C7" s="12">
        <v>2</v>
      </c>
      <c r="D7" s="18">
        <v>0.000590162037037037</v>
      </c>
    </row>
    <row r="8" spans="1:4" ht="12.75">
      <c r="A8" s="17">
        <v>3</v>
      </c>
      <c r="B8" s="9" t="str">
        <f>'15'!B6</f>
        <v>Votroci z Litoměřic</v>
      </c>
      <c r="C8" s="12">
        <v>1</v>
      </c>
      <c r="D8" s="18">
        <v>0.0005864583333333334</v>
      </c>
    </row>
    <row r="9" spans="1:4" ht="12.75">
      <c r="A9" s="17">
        <v>4</v>
      </c>
      <c r="B9" s="9"/>
      <c r="C9" s="12"/>
      <c r="D9" s="18"/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D10" sqref="D10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'29'!B1+1</f>
        <v>30</v>
      </c>
      <c r="C1" s="39"/>
      <c r="D1" s="39"/>
    </row>
    <row r="2" spans="1:4" ht="12.75">
      <c r="A2" s="15" t="s">
        <v>63</v>
      </c>
      <c r="B2" s="40">
        <f>VLOOKUP(B1,časák!A4:D34,4,0)</f>
        <v>0.6791657333266664</v>
      </c>
      <c r="C2" s="40"/>
      <c r="D2" s="40"/>
    </row>
    <row r="3" spans="1:4" ht="12.75">
      <c r="A3" s="15" t="s">
        <v>64</v>
      </c>
      <c r="B3" s="39" t="str">
        <f>VLOOKUP($B$1,časák!$A$4:$D$34,2,0)</f>
        <v>Grand Prix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'21'!B6</f>
        <v>A-FITNESS Roudnice nad Labem</v>
      </c>
      <c r="C6" s="12">
        <v>2</v>
      </c>
      <c r="D6" s="18">
        <v>0.0005368055555555556</v>
      </c>
    </row>
    <row r="7" spans="1:4" ht="12.75">
      <c r="A7" s="17">
        <v>2</v>
      </c>
      <c r="B7" s="9" t="str">
        <f>'20'!B9</f>
        <v>DRACI MNETĚŠ</v>
      </c>
      <c r="C7" s="12">
        <v>1</v>
      </c>
      <c r="D7" s="18">
        <v>0.0005277777777777778</v>
      </c>
    </row>
    <row r="8" spans="1:4" ht="12.75">
      <c r="A8" s="17">
        <v>3</v>
      </c>
      <c r="B8" s="9" t="str">
        <f>'21'!B9</f>
        <v>2JCP </v>
      </c>
      <c r="C8" s="12">
        <v>3</v>
      </c>
      <c r="D8" s="18">
        <v>0.0005403935185185185</v>
      </c>
    </row>
    <row r="9" spans="1:4" ht="12.75">
      <c r="A9" s="17">
        <v>4</v>
      </c>
      <c r="B9" s="9" t="str">
        <f>'20'!B6</f>
        <v>Klub třeboňských kaprů</v>
      </c>
      <c r="C9" s="12">
        <v>4</v>
      </c>
      <c r="D9" s="18">
        <v>0.0005518518518518519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39">
        <f>'30'!B1+1</f>
        <v>31</v>
      </c>
      <c r="C1" s="39"/>
      <c r="D1" s="39"/>
    </row>
    <row r="2" spans="1:4" ht="12.75">
      <c r="A2" s="15" t="s">
        <v>63</v>
      </c>
      <c r="B2" s="40">
        <f>VLOOKUP(B1,časák!A4:D34,4,0)</f>
        <v>0.6874990333266664</v>
      </c>
      <c r="C2" s="40"/>
      <c r="D2" s="40"/>
    </row>
    <row r="3" spans="1:4" ht="12.75">
      <c r="A3" s="15" t="s">
        <v>64</v>
      </c>
      <c r="B3" s="39" t="str">
        <f>VLOOKUP($B$1,časák!$A$4:$D$34,2,0)</f>
        <v>Grand Prix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'21'!B8</f>
        <v>HAKA dragons</v>
      </c>
      <c r="C6" s="12">
        <v>3</v>
      </c>
      <c r="D6" s="18">
        <v>0.0005351851851851852</v>
      </c>
    </row>
    <row r="7" spans="1:4" ht="12.75">
      <c r="A7" s="17">
        <v>2</v>
      </c>
      <c r="B7" s="9" t="str">
        <f>'20'!B7</f>
        <v>Škodováci</v>
      </c>
      <c r="C7" s="12">
        <v>1</v>
      </c>
      <c r="D7" s="18">
        <v>0.0005202546296296296</v>
      </c>
    </row>
    <row r="8" spans="1:4" ht="12.75">
      <c r="A8" s="17">
        <v>3</v>
      </c>
      <c r="B8" s="9" t="str">
        <f>'21'!B7</f>
        <v>DT Předonín</v>
      </c>
      <c r="C8" s="12">
        <v>2</v>
      </c>
      <c r="D8" s="18">
        <v>0.0005287037037037036</v>
      </c>
    </row>
    <row r="9" spans="1:4" ht="12.75">
      <c r="A9" s="17">
        <v>4</v>
      </c>
      <c r="B9" s="9" t="str">
        <f>'20'!B8</f>
        <v>Mondi Štětí</v>
      </c>
      <c r="C9" s="12">
        <v>4</v>
      </c>
      <c r="D9" s="18">
        <v>0.0005395833333333333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="80" zoomScaleNormal="80" zoomScalePageLayoutView="0" workbookViewId="0" topLeftCell="A1">
      <selection activeCell="B12" sqref="B12"/>
    </sheetView>
  </sheetViews>
  <sheetFormatPr defaultColWidth="11.57421875" defaultRowHeight="12.75"/>
  <cols>
    <col min="1" max="1" width="7.7109375" style="0" customWidth="1"/>
    <col min="2" max="2" width="48.00390625" style="0" customWidth="1"/>
    <col min="3" max="3" width="16.7109375" style="0" customWidth="1"/>
    <col min="4" max="4" width="18.00390625" style="0" customWidth="1"/>
    <col min="5" max="5" width="11.57421875" style="0" customWidth="1"/>
    <col min="6" max="6" width="8.421875" style="0" customWidth="1"/>
  </cols>
  <sheetData>
    <row r="1" spans="1:7" ht="15.75">
      <c r="A1" s="43" t="s">
        <v>70</v>
      </c>
      <c r="B1" s="43"/>
      <c r="C1" s="43"/>
      <c r="D1" s="43"/>
      <c r="E1" s="43"/>
      <c r="F1" s="43"/>
      <c r="G1" s="43"/>
    </row>
    <row r="2" spans="1:7" ht="15.75">
      <c r="A2" s="43" t="str">
        <f>seznam!A2</f>
        <v>Automotive</v>
      </c>
      <c r="B2" s="43"/>
      <c r="C2" s="43"/>
      <c r="D2" s="43"/>
      <c r="E2" s="43"/>
      <c r="F2" s="43"/>
      <c r="G2" s="43"/>
    </row>
    <row r="3" spans="1:7" ht="12.75">
      <c r="A3" s="2" t="s">
        <v>2</v>
      </c>
      <c r="B3" s="3" t="s">
        <v>3</v>
      </c>
      <c r="C3" s="20" t="s">
        <v>71</v>
      </c>
      <c r="D3" s="20" t="s">
        <v>72</v>
      </c>
      <c r="E3" s="20" t="s">
        <v>73</v>
      </c>
      <c r="F3" s="20" t="s">
        <v>67</v>
      </c>
      <c r="G3" s="20" t="s">
        <v>74</v>
      </c>
    </row>
    <row r="4" spans="1:7" ht="12.75">
      <c r="A4" s="21">
        <f>seznam!A4</f>
        <v>1</v>
      </c>
      <c r="B4" s="22" t="str">
        <f>seznam!B11</f>
        <v>Bosch</v>
      </c>
      <c r="C4" s="23">
        <f>3!D7</f>
        <v>0.0005631944444444444</v>
      </c>
      <c r="D4" s="23">
        <f>'13'!D6</f>
        <v>0.000575</v>
      </c>
      <c r="E4" s="23">
        <f aca="true" t="shared" si="0" ref="E4:E12">C4+D4</f>
        <v>0.0011381944444444443</v>
      </c>
      <c r="F4" s="21">
        <v>1</v>
      </c>
      <c r="G4" s="23"/>
    </row>
    <row r="5" spans="1:7" ht="12.75">
      <c r="A5" s="21">
        <f>seznam!A5</f>
        <v>2</v>
      </c>
      <c r="B5" s="22" t="str">
        <f>seznam!B5</f>
        <v>AD technik</v>
      </c>
      <c r="C5" s="23">
        <f>1!D7</f>
        <v>0.0006017361111111112</v>
      </c>
      <c r="D5" s="23">
        <f>'11'!D6</f>
        <v>0.0005978009259259259</v>
      </c>
      <c r="E5" s="23">
        <f t="shared" si="0"/>
        <v>0.0011995370370370372</v>
      </c>
      <c r="F5" s="21">
        <v>2</v>
      </c>
      <c r="G5" s="23"/>
    </row>
    <row r="6" spans="1:7" ht="12.75">
      <c r="A6" s="21">
        <f>seznam!A6</f>
        <v>3</v>
      </c>
      <c r="B6" s="22" t="str">
        <f>seznam!B7</f>
        <v>autocora</v>
      </c>
      <c r="C6" s="23">
        <f>2!D6</f>
        <v>0.0006381944444444445</v>
      </c>
      <c r="D6" s="23">
        <f>'13'!D8</f>
        <v>0.0005974537037037037</v>
      </c>
      <c r="E6" s="23">
        <f t="shared" si="0"/>
        <v>0.001235648148148148</v>
      </c>
      <c r="F6" s="21">
        <v>3</v>
      </c>
      <c r="G6" s="23"/>
    </row>
    <row r="7" spans="1:7" ht="12.75">
      <c r="A7" s="21">
        <f>seznam!A7</f>
        <v>4</v>
      </c>
      <c r="B7" s="22" t="str">
        <f>seznam!B8</f>
        <v>APM</v>
      </c>
      <c r="C7" s="23">
        <f>2!D7</f>
        <v>0.0006420138888888889</v>
      </c>
      <c r="D7" s="23">
        <f>'12'!D6</f>
        <v>0.0006138888888888889</v>
      </c>
      <c r="E7" s="23">
        <f t="shared" si="0"/>
        <v>0.0012559027777777777</v>
      </c>
      <c r="F7" s="21">
        <v>4</v>
      </c>
      <c r="G7" s="23"/>
    </row>
    <row r="8" spans="1:7" ht="12.75">
      <c r="A8" s="21">
        <f>seznam!A8</f>
        <v>5</v>
      </c>
      <c r="B8" s="22" t="str">
        <f>seznam!B9</f>
        <v>Elit SK A</v>
      </c>
      <c r="C8" s="23">
        <f>2!D8</f>
        <v>0.0006611111111111111</v>
      </c>
      <c r="D8" s="23">
        <f>'11'!D7</f>
        <v>0.0006141203703703704</v>
      </c>
      <c r="E8" s="23">
        <f t="shared" si="0"/>
        <v>0.0012752314814814816</v>
      </c>
      <c r="F8" s="21">
        <v>5</v>
      </c>
      <c r="G8" s="23"/>
    </row>
    <row r="9" spans="1:7" ht="12.75">
      <c r="A9" s="21">
        <f>seznam!A9</f>
        <v>6</v>
      </c>
      <c r="B9" s="22" t="str">
        <f>seznam!B10</f>
        <v>PETERSON </v>
      </c>
      <c r="C9" s="23">
        <f>3!D6</f>
        <v>0.0006872685185185186</v>
      </c>
      <c r="D9" s="23">
        <f>'11'!D8</f>
        <v>0.0006211805555555556</v>
      </c>
      <c r="E9" s="23">
        <f t="shared" si="0"/>
        <v>0.0013084490740740743</v>
      </c>
      <c r="F9" s="21">
        <v>6</v>
      </c>
      <c r="G9" s="23"/>
    </row>
    <row r="10" spans="1:7" ht="12.75">
      <c r="A10" s="21">
        <f>seznam!A10</f>
        <v>7</v>
      </c>
      <c r="B10" s="22" t="str">
        <f>seznam!B12</f>
        <v>AD partner</v>
      </c>
      <c r="C10" s="23">
        <f>3!D8</f>
        <v>0.0006768518518518518</v>
      </c>
      <c r="D10" s="23">
        <f>'12'!D7</f>
        <v>0.0006376157407407408</v>
      </c>
      <c r="E10" s="23">
        <f t="shared" si="0"/>
        <v>0.0013144675925925926</v>
      </c>
      <c r="F10" s="21">
        <v>7</v>
      </c>
      <c r="G10" s="23"/>
    </row>
    <row r="11" spans="1:7" ht="12.75">
      <c r="A11" s="21">
        <f>seznam!A11</f>
        <v>8</v>
      </c>
      <c r="B11" s="22" t="str">
        <f>seznam!B4</f>
        <v>PETERSON TECHNIK + AUTODIELY SLOVAKIA</v>
      </c>
      <c r="C11" s="23">
        <f>1!D6</f>
        <v>0.000628587962962963</v>
      </c>
      <c r="D11" s="23">
        <f>'12'!D8</f>
        <v>0.0006892361111111111</v>
      </c>
      <c r="E11" s="23">
        <f t="shared" si="0"/>
        <v>0.0013178240740740741</v>
      </c>
      <c r="F11" s="21">
        <v>8</v>
      </c>
      <c r="G11" s="23"/>
    </row>
    <row r="12" spans="1:7" ht="12.75">
      <c r="A12" s="21">
        <f>seznam!A12</f>
        <v>9</v>
      </c>
      <c r="B12" s="22" t="str">
        <f>seznam!B6</f>
        <v>Elit SK B</v>
      </c>
      <c r="C12" s="23">
        <f>1!D8</f>
        <v>0.0006626157407407407</v>
      </c>
      <c r="D12" s="23">
        <f>'13'!D7</f>
        <v>0.001388888888888889</v>
      </c>
      <c r="E12" s="23">
        <f t="shared" si="0"/>
        <v>0.0020515046296296297</v>
      </c>
      <c r="F12" s="21">
        <v>9</v>
      </c>
      <c r="G12" s="23"/>
    </row>
    <row r="13" spans="1:7" ht="12.75">
      <c r="A13" s="21">
        <f>seznam!A13</f>
        <v>10</v>
      </c>
      <c r="B13" s="22" t="str">
        <f>seznam!B13</f>
        <v>-</v>
      </c>
      <c r="C13" s="23"/>
      <c r="D13" s="23"/>
      <c r="E13" s="23"/>
      <c r="F13" s="21"/>
      <c r="G13" s="23"/>
    </row>
    <row r="14" spans="1:7" ht="12.75">
      <c r="A14" s="21">
        <f>seznam!A14</f>
        <v>11</v>
      </c>
      <c r="B14" s="22" t="str">
        <f>seznam!B14</f>
        <v>-</v>
      </c>
      <c r="C14" s="23"/>
      <c r="D14" s="23"/>
      <c r="E14" s="23"/>
      <c r="F14" s="21"/>
      <c r="G14" s="23"/>
    </row>
    <row r="15" spans="1:7" ht="12.75">
      <c r="A15" s="21">
        <f>seznam!A15</f>
        <v>12</v>
      </c>
      <c r="B15" s="22" t="str">
        <f>seznam!B15</f>
        <v>-</v>
      </c>
      <c r="C15" s="23"/>
      <c r="D15" s="23"/>
      <c r="E15" s="23"/>
      <c r="F15" s="21"/>
      <c r="G15" s="23"/>
    </row>
    <row r="16" spans="1:7" ht="12.75">
      <c r="A16" s="21"/>
      <c r="B16" s="5"/>
      <c r="C16" s="23"/>
      <c r="D16" s="23"/>
      <c r="E16" s="23"/>
      <c r="F16" s="21"/>
      <c r="G16" s="23"/>
    </row>
    <row r="17" spans="1:7" ht="12.75">
      <c r="A17" s="21"/>
      <c r="B17" s="5"/>
      <c r="C17" s="23"/>
      <c r="D17" s="23"/>
      <c r="E17" s="23"/>
      <c r="F17" s="21"/>
      <c r="G17" s="23"/>
    </row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="80" zoomScaleNormal="80" zoomScalePageLayoutView="0" workbookViewId="0" topLeftCell="A1">
      <selection activeCell="B19" sqref="B19"/>
    </sheetView>
  </sheetViews>
  <sheetFormatPr defaultColWidth="11.57421875" defaultRowHeight="12.75"/>
  <cols>
    <col min="1" max="1" width="7.7109375" style="0" customWidth="1"/>
    <col min="2" max="2" width="73.00390625" style="0" customWidth="1"/>
    <col min="3" max="3" width="16.7109375" style="0" customWidth="1"/>
    <col min="4" max="4" width="18.00390625" style="0" customWidth="1"/>
    <col min="5" max="5" width="11.57421875" style="0" customWidth="1"/>
    <col min="6" max="6" width="8.421875" style="0" customWidth="1"/>
  </cols>
  <sheetData>
    <row r="1" spans="1:7" ht="15.75">
      <c r="A1" s="43" t="s">
        <v>70</v>
      </c>
      <c r="B1" s="43"/>
      <c r="C1" s="43"/>
      <c r="D1" s="43"/>
      <c r="E1" s="43"/>
      <c r="F1" s="43"/>
      <c r="G1" s="43"/>
    </row>
    <row r="2" spans="1:7" ht="15.75">
      <c r="A2" s="43" t="str">
        <f>seznam!A18</f>
        <v>Open - firmy a dobrovolná sdružení</v>
      </c>
      <c r="B2" s="43"/>
      <c r="C2" s="43"/>
      <c r="D2" s="43"/>
      <c r="E2" s="43"/>
      <c r="F2" s="43"/>
      <c r="G2" s="43"/>
    </row>
    <row r="3" spans="1:7" ht="12.75">
      <c r="A3" s="2" t="s">
        <v>2</v>
      </c>
      <c r="B3" s="3" t="s">
        <v>3</v>
      </c>
      <c r="C3" s="20" t="s">
        <v>71</v>
      </c>
      <c r="D3" s="20" t="s">
        <v>72</v>
      </c>
      <c r="E3" s="20" t="s">
        <v>73</v>
      </c>
      <c r="F3" s="20" t="s">
        <v>67</v>
      </c>
      <c r="G3" s="20" t="s">
        <v>74</v>
      </c>
    </row>
    <row r="4" spans="1:7" ht="12.75">
      <c r="A4" s="21">
        <f>seznam!A20</f>
        <v>21</v>
      </c>
      <c r="B4" s="22" t="str">
        <f>seznam!B30</f>
        <v>Pražský klub dračích lodí</v>
      </c>
      <c r="C4" s="23">
        <f>6!D8</f>
        <v>0.0005559027777777778</v>
      </c>
      <c r="D4" s="23">
        <f>'19'!D7</f>
        <v>0.0005431712962962963</v>
      </c>
      <c r="E4" s="23">
        <f aca="true" t="shared" si="0" ref="E4:E19">C4+D4</f>
        <v>0.001099074074074074</v>
      </c>
      <c r="F4" s="21">
        <v>1</v>
      </c>
      <c r="G4" s="23"/>
    </row>
    <row r="5" spans="1:7" ht="12.75">
      <c r="A5" s="21">
        <f>seznam!A21</f>
        <v>22</v>
      </c>
      <c r="B5" s="22" t="str">
        <f>seznam!B29</f>
        <v>Policie ČR</v>
      </c>
      <c r="C5" s="23">
        <f>6!D7</f>
        <v>0.0005621527777777777</v>
      </c>
      <c r="D5" s="23">
        <f>'17'!D9</f>
        <v>0.0005565972222222222</v>
      </c>
      <c r="E5" s="23">
        <f t="shared" si="0"/>
        <v>0.00111875</v>
      </c>
      <c r="F5" s="21">
        <v>2</v>
      </c>
      <c r="G5" s="23"/>
    </row>
    <row r="6" spans="1:7" ht="12.75">
      <c r="A6" s="21">
        <f>seznam!A22</f>
        <v>23</v>
      </c>
      <c r="B6" s="22" t="str">
        <f>seznam!B34</f>
        <v>Uragán Pardubice</v>
      </c>
      <c r="C6" s="23">
        <f>7!D8</f>
        <v>0.0005625000000000001</v>
      </c>
      <c r="D6" s="23">
        <f>'19'!D6</f>
        <v>0.000560763888888889</v>
      </c>
      <c r="E6" s="23">
        <f t="shared" si="0"/>
        <v>0.001123263888888889</v>
      </c>
      <c r="F6" s="21">
        <v>3</v>
      </c>
      <c r="G6" s="23"/>
    </row>
    <row r="7" spans="1:7" ht="12.75">
      <c r="A7" s="21">
        <f>seznam!A23</f>
        <v>24</v>
      </c>
      <c r="B7" s="22" t="str">
        <f>seznam!B32</f>
        <v>Střední škola automobilní Holice  </v>
      </c>
      <c r="C7" s="23">
        <f>7!D6</f>
        <v>0.0005628472222222223</v>
      </c>
      <c r="D7" s="23">
        <f>'16'!D8</f>
        <v>0.0005657407407407408</v>
      </c>
      <c r="E7" s="23">
        <f t="shared" si="0"/>
        <v>0.0011285879629629632</v>
      </c>
      <c r="F7" s="21">
        <v>4</v>
      </c>
      <c r="G7" s="23"/>
    </row>
    <row r="8" spans="1:7" ht="12.75">
      <c r="A8" s="21">
        <f>seznam!A24</f>
        <v>25</v>
      </c>
      <c r="B8" s="22" t="str">
        <f>seznam!B26</f>
        <v>SDRUŽENÍ GEODETŮ GEOOBCHOD</v>
      </c>
      <c r="C8" s="23">
        <f>5!D8</f>
        <v>0.0005681712962962963</v>
      </c>
      <c r="D8" s="23">
        <f>'16'!D9</f>
        <v>0.0005629629629629629</v>
      </c>
      <c r="E8" s="23">
        <f t="shared" si="0"/>
        <v>0.0011311342592592592</v>
      </c>
      <c r="F8" s="21">
        <v>5</v>
      </c>
      <c r="G8" s="23"/>
    </row>
    <row r="9" spans="1:7" ht="12.75">
      <c r="A9" s="21">
        <f>seznam!A25</f>
        <v>26</v>
      </c>
      <c r="B9" s="22" t="str">
        <f>seznam!B20</f>
        <v>Autodoprava Suchý</v>
      </c>
      <c r="C9" s="23">
        <f>4!D6</f>
        <v>0.0005884259259259259</v>
      </c>
      <c r="D9" s="23">
        <f>'19'!D9</f>
        <v>0.0005630787037037037</v>
      </c>
      <c r="E9" s="23">
        <f t="shared" si="0"/>
        <v>0.0011515046296296295</v>
      </c>
      <c r="F9" s="21">
        <v>6</v>
      </c>
      <c r="G9" s="23"/>
    </row>
    <row r="10" spans="1:7" ht="12.75">
      <c r="A10" s="21">
        <f>seznam!A26</f>
        <v>27</v>
      </c>
      <c r="B10" s="22" t="str">
        <f>seznam!B21</f>
        <v>NIKA I.</v>
      </c>
      <c r="C10" s="23">
        <f>4!D7</f>
        <v>0.0005967592592592593</v>
      </c>
      <c r="D10" s="23">
        <f>'16'!D6</f>
        <v>0.0005773148148148148</v>
      </c>
      <c r="E10" s="23">
        <f t="shared" si="0"/>
        <v>0.0011740740740740741</v>
      </c>
      <c r="F10" s="21">
        <v>7</v>
      </c>
      <c r="G10" s="23"/>
    </row>
    <row r="11" spans="1:7" ht="12.75">
      <c r="A11" s="21">
        <f>seznam!A27</f>
        <v>28</v>
      </c>
      <c r="B11" s="22" t="str">
        <f>seznam!B35</f>
        <v>ČSOB</v>
      </c>
      <c r="C11" s="23">
        <f>7!D9</f>
        <v>0.0006010416666666667</v>
      </c>
      <c r="D11" s="23">
        <f>'18'!D6</f>
        <v>0.0005821759259259259</v>
      </c>
      <c r="E11" s="23">
        <f t="shared" si="0"/>
        <v>0.0011832175925925925</v>
      </c>
      <c r="F11" s="21">
        <v>8</v>
      </c>
      <c r="G11" s="23"/>
    </row>
    <row r="12" spans="1:7" ht="12.75">
      <c r="A12" s="21">
        <f>seznam!A28</f>
        <v>29</v>
      </c>
      <c r="B12" s="22" t="str">
        <f>seznam!B27</f>
        <v>NIKA II.</v>
      </c>
      <c r="C12" s="23">
        <f>5!D9</f>
        <v>0.0006246527777777778</v>
      </c>
      <c r="D12" s="23">
        <f>'17'!D7</f>
        <v>0.0005844907407407408</v>
      </c>
      <c r="E12" s="23">
        <f t="shared" si="0"/>
        <v>0.0012091435185185187</v>
      </c>
      <c r="F12" s="21">
        <v>9</v>
      </c>
      <c r="G12" s="23"/>
    </row>
    <row r="13" spans="1:7" ht="12.75">
      <c r="A13" s="21">
        <f>seznam!A29</f>
        <v>30</v>
      </c>
      <c r="B13" s="22" t="str">
        <f>seznam!B25</f>
        <v>MZV (Ministerstvo zahraničních věcí)</v>
      </c>
      <c r="C13" s="23">
        <f>5!D7</f>
        <v>0.0006138888888888889</v>
      </c>
      <c r="D13" s="23">
        <f>'19'!D8</f>
        <v>0.0006015046296296296</v>
      </c>
      <c r="E13" s="23">
        <f t="shared" si="0"/>
        <v>0.0012153935185185184</v>
      </c>
      <c r="F13" s="21">
        <v>10</v>
      </c>
      <c r="G13" s="23"/>
    </row>
    <row r="14" spans="1:7" ht="12.75">
      <c r="A14" s="21">
        <f>seznam!A30</f>
        <v>31</v>
      </c>
      <c r="B14" s="22" t="str">
        <f>seznam!B24</f>
        <v>TJ Pustá kamenice</v>
      </c>
      <c r="C14" s="23">
        <f>5!D6</f>
        <v>0.0006081018518518519</v>
      </c>
      <c r="D14" s="23">
        <f>'18'!D9</f>
        <v>0.000609837962962963</v>
      </c>
      <c r="E14" s="23">
        <f t="shared" si="0"/>
        <v>0.001217939814814815</v>
      </c>
      <c r="F14" s="21">
        <v>11</v>
      </c>
      <c r="G14" s="23"/>
    </row>
    <row r="15" spans="1:7" ht="12.75">
      <c r="A15" s="21">
        <f>seznam!A31</f>
        <v>32</v>
      </c>
      <c r="B15" s="22" t="str">
        <f>seznam!B28</f>
        <v>Plomba Team Pardubice</v>
      </c>
      <c r="C15" s="23">
        <f>6!D6</f>
        <v>0.0006230324074074074</v>
      </c>
      <c r="D15" s="23">
        <f>'18'!D8</f>
        <v>0.0006023148148148149</v>
      </c>
      <c r="E15" s="23">
        <f t="shared" si="0"/>
        <v>0.0012253472222222223</v>
      </c>
      <c r="F15" s="21">
        <v>12</v>
      </c>
      <c r="G15" s="23"/>
    </row>
    <row r="16" spans="1:7" ht="12.75">
      <c r="A16" s="21">
        <f>seznam!A32</f>
        <v>33</v>
      </c>
      <c r="B16" s="22" t="str">
        <f>seznam!B23</f>
        <v>Dragons CZ</v>
      </c>
      <c r="C16" s="23">
        <f>4!D9</f>
        <v>0.0006564814814814815</v>
      </c>
      <c r="D16" s="23">
        <f>'18'!D7</f>
        <v>0.0006150462962962963</v>
      </c>
      <c r="E16" s="23">
        <f t="shared" si="0"/>
        <v>0.0012715277777777777</v>
      </c>
      <c r="F16" s="21">
        <v>13</v>
      </c>
      <c r="G16" s="23"/>
    </row>
    <row r="17" spans="1:7" ht="12.75">
      <c r="A17" s="21">
        <f>seznam!A33</f>
        <v>34</v>
      </c>
      <c r="B17" s="22" t="str">
        <f>seznam!B31</f>
        <v>Majky z Gurunu</v>
      </c>
      <c r="C17" s="23">
        <f>6!D9</f>
        <v>0.0006643518518518518</v>
      </c>
      <c r="D17" s="23">
        <f>'16'!D7</f>
        <v>0.0006309027777777778</v>
      </c>
      <c r="E17" s="23">
        <f t="shared" si="0"/>
        <v>0.0012952546296296297</v>
      </c>
      <c r="F17" s="21">
        <v>14</v>
      </c>
      <c r="G17" s="23"/>
    </row>
    <row r="18" spans="1:7" ht="12.75">
      <c r="A18" s="21">
        <f>seznam!A34</f>
        <v>35</v>
      </c>
      <c r="B18" s="22" t="str">
        <f>seznam!B33</f>
        <v>Dračí žrádlo</v>
      </c>
      <c r="C18" s="23">
        <f>7!D7</f>
        <v>0.00065</v>
      </c>
      <c r="D18" s="23">
        <f>'17'!D8</f>
        <v>0.0006510416666666666</v>
      </c>
      <c r="E18" s="23">
        <f t="shared" si="0"/>
        <v>0.0013010416666666665</v>
      </c>
      <c r="F18" s="21">
        <v>15</v>
      </c>
      <c r="G18" s="23"/>
    </row>
    <row r="19" spans="1:7" ht="12.75">
      <c r="A19" s="21">
        <f>seznam!A35</f>
        <v>36</v>
      </c>
      <c r="B19" s="22" t="str">
        <f>seznam!B22</f>
        <v>Dobrovolné sdružení milovnic Irských nápojů aneb Dračice v pokušení</v>
      </c>
      <c r="C19" s="23">
        <f>4!D8</f>
        <v>0.0006715277777777778</v>
      </c>
      <c r="D19" s="23">
        <f>'17'!D6</f>
        <v>0.0006615740740740741</v>
      </c>
      <c r="E19" s="23">
        <f t="shared" si="0"/>
        <v>0.0013331018518518518</v>
      </c>
      <c r="F19" s="21">
        <v>16</v>
      </c>
      <c r="G19" s="23"/>
    </row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="80" zoomScaleNormal="80" zoomScalePageLayoutView="0" workbookViewId="0" topLeftCell="A1">
      <selection activeCell="C4" sqref="C4"/>
    </sheetView>
  </sheetViews>
  <sheetFormatPr defaultColWidth="11.57421875" defaultRowHeight="12.75"/>
  <cols>
    <col min="1" max="1" width="7.7109375" style="0" customWidth="1"/>
    <col min="2" max="2" width="48.00390625" style="0" customWidth="1"/>
    <col min="3" max="3" width="16.7109375" style="0" customWidth="1"/>
    <col min="4" max="4" width="18.00390625" style="0" customWidth="1"/>
    <col min="5" max="5" width="11.57421875" style="0" customWidth="1"/>
    <col min="6" max="6" width="8.421875" style="0" customWidth="1"/>
  </cols>
  <sheetData>
    <row r="1" spans="1:7" ht="15.75">
      <c r="A1" s="43" t="s">
        <v>70</v>
      </c>
      <c r="B1" s="43"/>
      <c r="C1" s="43"/>
      <c r="D1" s="43"/>
      <c r="E1" s="43"/>
      <c r="F1" s="43"/>
      <c r="G1" s="43"/>
    </row>
    <row r="2" spans="1:7" ht="15.75">
      <c r="A2" s="43" t="str">
        <f>seznam!A39</f>
        <v>Grand Prix</v>
      </c>
      <c r="B2" s="43"/>
      <c r="C2" s="43"/>
      <c r="D2" s="43"/>
      <c r="E2" s="43"/>
      <c r="F2" s="43"/>
      <c r="G2" s="43"/>
    </row>
    <row r="3" spans="1:7" ht="12.75">
      <c r="A3" s="2" t="s">
        <v>2</v>
      </c>
      <c r="B3" s="3" t="s">
        <v>3</v>
      </c>
      <c r="C3" s="20" t="s">
        <v>71</v>
      </c>
      <c r="D3" s="20" t="s">
        <v>72</v>
      </c>
      <c r="E3" s="20" t="s">
        <v>73</v>
      </c>
      <c r="F3" s="20" t="s">
        <v>67</v>
      </c>
      <c r="G3" s="20" t="s">
        <v>74</v>
      </c>
    </row>
    <row r="4" spans="1:7" ht="12.75">
      <c r="A4" s="21">
        <f>seznam!A41</f>
        <v>41</v>
      </c>
      <c r="B4" s="22" t="str">
        <f>seznam!B41</f>
        <v>2JCP </v>
      </c>
      <c r="C4" s="23">
        <f>8!D6</f>
        <v>0</v>
      </c>
      <c r="D4" s="23"/>
      <c r="E4" s="23">
        <f aca="true" t="shared" si="0" ref="E4:E15">C4+D4</f>
        <v>0</v>
      </c>
      <c r="F4" s="21"/>
      <c r="G4" s="23"/>
    </row>
    <row r="5" spans="1:7" ht="12.75">
      <c r="A5" s="21">
        <f>seznam!A42</f>
        <v>42</v>
      </c>
      <c r="B5" s="22" t="str">
        <f>seznam!B42</f>
        <v>Škodováci</v>
      </c>
      <c r="C5" s="23">
        <f>8!D7</f>
        <v>0.0005171296296296296</v>
      </c>
      <c r="D5" s="23"/>
      <c r="E5" s="23">
        <f t="shared" si="0"/>
        <v>0.0005171296296296296</v>
      </c>
      <c r="F5" s="21"/>
      <c r="G5" s="23"/>
    </row>
    <row r="6" spans="1:7" ht="12.75">
      <c r="A6" s="21">
        <f>seznam!A43</f>
        <v>43</v>
      </c>
      <c r="B6" s="22" t="str">
        <f>seznam!B43</f>
        <v>DRACI MNETĚŠ</v>
      </c>
      <c r="C6" s="23">
        <f>8!D8</f>
        <v>0.000542824074074074</v>
      </c>
      <c r="D6" s="23"/>
      <c r="E6" s="23">
        <f t="shared" si="0"/>
        <v>0.000542824074074074</v>
      </c>
      <c r="F6" s="21"/>
      <c r="G6" s="23"/>
    </row>
    <row r="7" spans="1:7" ht="12.75">
      <c r="A7" s="21">
        <f>seznam!A44</f>
        <v>44</v>
      </c>
      <c r="B7" s="22" t="str">
        <f>seznam!B44</f>
        <v>HAKA dragons</v>
      </c>
      <c r="C7" s="23">
        <f>8!D9</f>
        <v>0.0005354166666666667</v>
      </c>
      <c r="D7" s="23"/>
      <c r="E7" s="23">
        <f t="shared" si="0"/>
        <v>0.0005354166666666667</v>
      </c>
      <c r="F7" s="21"/>
      <c r="G7" s="23"/>
    </row>
    <row r="8" spans="1:7" ht="12.75">
      <c r="A8" s="21">
        <f>seznam!A45</f>
        <v>45</v>
      </c>
      <c r="B8" s="22" t="str">
        <f>seznam!B45</f>
        <v>DT Předonín</v>
      </c>
      <c r="C8" s="23">
        <f>9!D6</f>
        <v>0.0005633101851851852</v>
      </c>
      <c r="D8" s="23"/>
      <c r="E8" s="23">
        <f t="shared" si="0"/>
        <v>0.0005633101851851852</v>
      </c>
      <c r="F8" s="21"/>
      <c r="G8" s="23"/>
    </row>
    <row r="9" spans="1:7" ht="12.75">
      <c r="A9" s="21">
        <f>seznam!A46</f>
        <v>46</v>
      </c>
      <c r="B9" s="22" t="str">
        <f>seznam!B46</f>
        <v>Klub třeboňských kaprů</v>
      </c>
      <c r="C9" s="23">
        <f>9!D7</f>
        <v>0.0005583333333333333</v>
      </c>
      <c r="D9" s="23"/>
      <c r="E9" s="23">
        <f t="shared" si="0"/>
        <v>0.0005583333333333333</v>
      </c>
      <c r="F9" s="21"/>
      <c r="G9" s="23"/>
    </row>
    <row r="10" spans="1:7" ht="12.75">
      <c r="A10" s="21">
        <f>seznam!A47</f>
        <v>47</v>
      </c>
      <c r="B10" s="22" t="str">
        <f>seznam!B47</f>
        <v>Mondi Štětí</v>
      </c>
      <c r="C10" s="23">
        <f>9!D8</f>
        <v>0.0005287037037037036</v>
      </c>
      <c r="D10" s="23"/>
      <c r="E10" s="23">
        <f t="shared" si="0"/>
        <v>0.0005287037037037036</v>
      </c>
      <c r="F10" s="21"/>
      <c r="G10" s="23"/>
    </row>
    <row r="11" spans="1:7" ht="12.75">
      <c r="A11" s="21">
        <f>seznam!A48</f>
        <v>48</v>
      </c>
      <c r="B11" s="22" t="str">
        <f>seznam!B48</f>
        <v>Ponorka</v>
      </c>
      <c r="C11" s="23">
        <f>9!D9</f>
        <v>0.000574537037037037</v>
      </c>
      <c r="D11" s="23"/>
      <c r="E11" s="23">
        <f t="shared" si="0"/>
        <v>0.000574537037037037</v>
      </c>
      <c r="F11" s="21"/>
      <c r="G11" s="23"/>
    </row>
    <row r="12" spans="1:7" ht="12.75">
      <c r="A12" s="21">
        <f>seznam!A49</f>
        <v>49</v>
      </c>
      <c r="B12" s="22" t="str">
        <f>seznam!B49</f>
        <v>Chládek&amp;Tintěra </v>
      </c>
      <c r="C12" s="23">
        <f>'10'!D6</f>
        <v>0.0005899305555555556</v>
      </c>
      <c r="D12" s="23"/>
      <c r="E12" s="23">
        <f t="shared" si="0"/>
        <v>0.0005899305555555556</v>
      </c>
      <c r="F12" s="21"/>
      <c r="G12" s="23"/>
    </row>
    <row r="13" spans="1:7" ht="12.75">
      <c r="A13" s="21">
        <f>seznam!A50</f>
        <v>50</v>
      </c>
      <c r="B13" s="22" t="str">
        <f>seznam!B50</f>
        <v>Votroci z Litoměřic</v>
      </c>
      <c r="C13" s="23">
        <f>'10'!D7</f>
        <v>0.0005314814814814815</v>
      </c>
      <c r="D13" s="23"/>
      <c r="E13" s="23">
        <f t="shared" si="0"/>
        <v>0.0005314814814814815</v>
      </c>
      <c r="F13" s="21"/>
      <c r="G13" s="23"/>
    </row>
    <row r="14" spans="1:7" ht="12.75">
      <c r="A14" s="21">
        <f>seznam!A51</f>
        <v>51</v>
      </c>
      <c r="B14" s="22" t="str">
        <f>seznam!B51</f>
        <v>A-FITNESS Roudnice nad Labem</v>
      </c>
      <c r="C14" s="23">
        <f>'10'!D8</f>
        <v>0.0005423611111111111</v>
      </c>
      <c r="D14" s="23"/>
      <c r="E14" s="23">
        <f t="shared" si="0"/>
        <v>0.0005423611111111111</v>
      </c>
      <c r="F14" s="21"/>
      <c r="G14" s="23"/>
    </row>
    <row r="15" spans="1:7" ht="12.75">
      <c r="A15" s="21">
        <f>seznam!A52</f>
        <v>52</v>
      </c>
      <c r="B15" s="22" t="str">
        <f>seznam!B52</f>
        <v>-</v>
      </c>
      <c r="C15" s="23">
        <f>'10'!D9</f>
        <v>0.0005935185185185185</v>
      </c>
      <c r="D15" s="23"/>
      <c r="E15" s="23">
        <f t="shared" si="0"/>
        <v>0.0005935185185185185</v>
      </c>
      <c r="F15" s="21"/>
      <c r="G15" s="23"/>
    </row>
    <row r="16" spans="1:7" ht="12.75">
      <c r="A16" s="21"/>
      <c r="B16" s="5"/>
      <c r="C16" s="23"/>
      <c r="D16" s="23"/>
      <c r="E16" s="23"/>
      <c r="F16" s="21"/>
      <c r="G16" s="23"/>
    </row>
    <row r="17" spans="1:7" ht="12.75">
      <c r="A17" s="21"/>
      <c r="B17" s="5"/>
      <c r="C17" s="23"/>
      <c r="D17" s="23"/>
      <c r="E17" s="23"/>
      <c r="F17" s="21"/>
      <c r="G17" s="23"/>
    </row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="80" zoomScaleNormal="80" zoomScalePageLayoutView="0" workbookViewId="0" topLeftCell="A19">
      <selection activeCell="B4" sqref="B4"/>
    </sheetView>
  </sheetViews>
  <sheetFormatPr defaultColWidth="11.57421875" defaultRowHeight="12.75"/>
  <cols>
    <col min="1" max="1" width="8.00390625" style="0" customWidth="1"/>
    <col min="2" max="2" width="35.57421875" style="0" customWidth="1"/>
    <col min="3" max="3" width="11.57421875" style="0" customWidth="1"/>
    <col min="4" max="4" width="16.00390625" style="0" customWidth="1"/>
    <col min="5" max="5" width="6.00390625" style="0" customWidth="1"/>
    <col min="6" max="6" width="8.421875" style="0" customWidth="1"/>
    <col min="7" max="7" width="37.00390625" style="0" customWidth="1"/>
    <col min="8" max="8" width="7.57421875" style="0" customWidth="1"/>
    <col min="9" max="9" width="15.00390625" style="0" customWidth="1"/>
    <col min="10" max="10" width="3.140625" style="0" customWidth="1"/>
    <col min="11" max="11" width="7.421875" style="0" customWidth="1"/>
    <col min="12" max="12" width="65.00390625" style="0" customWidth="1"/>
    <col min="13" max="13" width="8.140625" style="0" customWidth="1"/>
    <col min="14" max="14" width="14.00390625" style="0" customWidth="1"/>
    <col min="15" max="15" width="11.57421875" style="24" customWidth="1"/>
  </cols>
  <sheetData>
    <row r="1" spans="1:14" ht="18">
      <c r="A1" s="44" t="s">
        <v>1</v>
      </c>
      <c r="B1" s="44"/>
      <c r="C1" s="44"/>
      <c r="D1" s="44"/>
      <c r="E1" s="25"/>
      <c r="F1" s="44" t="s">
        <v>1</v>
      </c>
      <c r="G1" s="44"/>
      <c r="H1" s="44"/>
      <c r="I1" s="44"/>
      <c r="J1" s="25"/>
      <c r="K1" s="44" t="s">
        <v>1</v>
      </c>
      <c r="L1" s="44"/>
      <c r="M1" s="44"/>
      <c r="N1" s="44"/>
    </row>
    <row r="2" spans="1:14" ht="12.75">
      <c r="A2" s="26" t="s">
        <v>75</v>
      </c>
      <c r="B2" s="27">
        <v>1</v>
      </c>
      <c r="D2" s="28">
        <f>VLOOKUP(B2,časák!$A$4:$D$34,4,0)</f>
        <v>0.4166666666666667</v>
      </c>
      <c r="F2" s="26" t="s">
        <v>75</v>
      </c>
      <c r="G2" s="27">
        <v>11</v>
      </c>
      <c r="I2" s="28">
        <f>VLOOKUP(G2,časák!$A$4:$D$34,4,0)</f>
        <v>0.49999966666666656</v>
      </c>
      <c r="K2" s="26" t="s">
        <v>75</v>
      </c>
      <c r="L2" s="27">
        <v>22</v>
      </c>
      <c r="N2" s="28">
        <f>VLOOKUP(L2,časák!$A$4:$D$34,4,0)</f>
        <v>0.6124993333266665</v>
      </c>
    </row>
    <row r="3" spans="1:15" ht="12.75">
      <c r="A3" s="16" t="s">
        <v>65</v>
      </c>
      <c r="B3" s="16" t="s">
        <v>66</v>
      </c>
      <c r="C3" s="16" t="s">
        <v>67</v>
      </c>
      <c r="D3" s="16" t="s">
        <v>68</v>
      </c>
      <c r="F3" s="16" t="s">
        <v>65</v>
      </c>
      <c r="G3" s="16" t="s">
        <v>66</v>
      </c>
      <c r="H3" s="16" t="s">
        <v>67</v>
      </c>
      <c r="I3" s="16" t="s">
        <v>68</v>
      </c>
      <c r="K3" s="16" t="s">
        <v>65</v>
      </c>
      <c r="L3" s="16" t="s">
        <v>66</v>
      </c>
      <c r="M3" s="16" t="s">
        <v>67</v>
      </c>
      <c r="N3" s="16" t="s">
        <v>68</v>
      </c>
      <c r="O3" s="29" t="s">
        <v>67</v>
      </c>
    </row>
    <row r="4" spans="1:14" ht="25.5">
      <c r="A4" s="17">
        <v>1</v>
      </c>
      <c r="B4" s="30" t="str">
        <f>1!B6</f>
        <v>PETERSON TECHNIK + AUTODIELY SLOVAKIA</v>
      </c>
      <c r="C4" s="9">
        <f>1!C6</f>
        <v>2</v>
      </c>
      <c r="D4" s="23">
        <f>1!D6</f>
        <v>0.000628587962962963</v>
      </c>
      <c r="F4" s="17">
        <v>1</v>
      </c>
      <c r="G4" s="9" t="str">
        <f>'11'!B6</f>
        <v>AD technik</v>
      </c>
      <c r="H4" s="9">
        <f>'11'!C6</f>
        <v>1</v>
      </c>
      <c r="I4" s="23">
        <f>'11'!D6</f>
        <v>0.0005978009259259259</v>
      </c>
      <c r="K4" s="17"/>
      <c r="L4" s="9" t="s">
        <v>76</v>
      </c>
      <c r="M4" s="9"/>
      <c r="N4" s="23"/>
    </row>
    <row r="5" spans="1:14" ht="12.75">
      <c r="A5" s="17">
        <v>2</v>
      </c>
      <c r="B5" s="9" t="str">
        <f>1!B7</f>
        <v>AD technik</v>
      </c>
      <c r="C5" s="9">
        <f>1!C7</f>
        <v>1</v>
      </c>
      <c r="D5" s="23">
        <f>1!D7</f>
        <v>0.0006017361111111112</v>
      </c>
      <c r="F5" s="17">
        <v>2</v>
      </c>
      <c r="G5" s="9" t="str">
        <f>'11'!B7</f>
        <v>Elit SK A</v>
      </c>
      <c r="H5" s="9">
        <f>'11'!C7</f>
        <v>2</v>
      </c>
      <c r="I5" s="23">
        <f>'11'!D7</f>
        <v>0.0006141203703703704</v>
      </c>
      <c r="K5" s="17"/>
      <c r="L5" s="9"/>
      <c r="M5" s="9"/>
      <c r="N5" s="23"/>
    </row>
    <row r="6" spans="1:14" ht="12.75">
      <c r="A6" s="17">
        <v>3</v>
      </c>
      <c r="B6" s="9" t="str">
        <f>1!B8</f>
        <v>Elit SK B</v>
      </c>
      <c r="C6" s="9">
        <f>1!C8</f>
        <v>3</v>
      </c>
      <c r="D6" s="23">
        <f>1!D8</f>
        <v>0.0006626157407407407</v>
      </c>
      <c r="F6" s="17">
        <v>3</v>
      </c>
      <c r="G6" s="9" t="str">
        <f>'11'!B8</f>
        <v>PETERSON </v>
      </c>
      <c r="H6" s="9">
        <f>'11'!C8</f>
        <v>3</v>
      </c>
      <c r="I6" s="23">
        <f>'11'!D8</f>
        <v>0.0006211805555555556</v>
      </c>
      <c r="K6" s="17"/>
      <c r="L6" s="9"/>
      <c r="M6" s="9"/>
      <c r="N6" s="23"/>
    </row>
    <row r="7" spans="1:14" ht="12.75">
      <c r="A7" s="17">
        <v>4</v>
      </c>
      <c r="B7" s="9" t="str">
        <f>1!B9</f>
        <v>-</v>
      </c>
      <c r="C7" s="9">
        <f>1!C9</f>
        <v>0</v>
      </c>
      <c r="D7" s="23">
        <f>1!D9</f>
        <v>0</v>
      </c>
      <c r="F7" s="17">
        <v>4</v>
      </c>
      <c r="G7" s="9" t="str">
        <f>'11'!B9</f>
        <v>-</v>
      </c>
      <c r="H7" s="9">
        <f>'11'!C9</f>
        <v>0</v>
      </c>
      <c r="I7" s="23">
        <f>'11'!D9</f>
        <v>0</v>
      </c>
      <c r="K7" s="26" t="s">
        <v>75</v>
      </c>
      <c r="L7" s="27">
        <v>23</v>
      </c>
      <c r="N7" s="28">
        <f>VLOOKUP(L7,časák!$A$4:$D$34,4,0)</f>
        <v>0.6208326333266665</v>
      </c>
    </row>
    <row r="8" spans="1:15" ht="12.75">
      <c r="A8" s="26" t="s">
        <v>75</v>
      </c>
      <c r="B8" s="27">
        <v>2</v>
      </c>
      <c r="D8" s="28">
        <f>VLOOKUP(B8,časák!$A$4:$D$34,4,0)</f>
        <v>0.4249999666666667</v>
      </c>
      <c r="F8" s="26" t="s">
        <v>75</v>
      </c>
      <c r="G8" s="27">
        <v>12</v>
      </c>
      <c r="I8" s="28">
        <f>VLOOKUP(G8,časák!$A$4:$D$34,4,0)</f>
        <v>0.5083329666666666</v>
      </c>
      <c r="K8" s="16" t="s">
        <v>65</v>
      </c>
      <c r="L8" s="16" t="s">
        <v>66</v>
      </c>
      <c r="M8" s="16" t="s">
        <v>67</v>
      </c>
      <c r="N8" s="16" t="s">
        <v>68</v>
      </c>
      <c r="O8" s="29" t="s">
        <v>67</v>
      </c>
    </row>
    <row r="9" spans="1:14" ht="12.75">
      <c r="A9" s="16" t="s">
        <v>65</v>
      </c>
      <c r="B9" s="16" t="s">
        <v>66</v>
      </c>
      <c r="C9" s="16" t="s">
        <v>67</v>
      </c>
      <c r="D9" s="16" t="s">
        <v>68</v>
      </c>
      <c r="F9" s="16" t="s">
        <v>65</v>
      </c>
      <c r="G9" s="16" t="s">
        <v>66</v>
      </c>
      <c r="H9" s="16" t="s">
        <v>67</v>
      </c>
      <c r="I9" s="16" t="s">
        <v>68</v>
      </c>
      <c r="K9" s="17">
        <v>5</v>
      </c>
      <c r="L9" s="9" t="str">
        <f>'23'!B10</f>
        <v>Elit SK B</v>
      </c>
      <c r="M9" s="9">
        <f>'23'!C10</f>
        <v>0</v>
      </c>
      <c r="N9" s="31">
        <f>'23'!D10</f>
        <v>0</v>
      </c>
    </row>
    <row r="10" spans="1:15" ht="12.75">
      <c r="A10" s="17">
        <v>1</v>
      </c>
      <c r="B10" s="9" t="str">
        <f>2!B6</f>
        <v>autocora</v>
      </c>
      <c r="C10" s="9">
        <f>2!C6</f>
        <v>1</v>
      </c>
      <c r="D10" s="23">
        <f>2!D6</f>
        <v>0.0006381944444444445</v>
      </c>
      <c r="F10" s="17">
        <v>1</v>
      </c>
      <c r="G10" s="9" t="str">
        <f>'12'!B6</f>
        <v>APM</v>
      </c>
      <c r="H10" s="9">
        <f>'12'!C6</f>
        <v>1</v>
      </c>
      <c r="I10" s="23">
        <f>'12'!D6</f>
        <v>0.0006138888888888889</v>
      </c>
      <c r="K10" s="17">
        <v>1</v>
      </c>
      <c r="L10" s="9" t="str">
        <f>'23'!B6</f>
        <v>AD partner</v>
      </c>
      <c r="M10" s="9">
        <f>'23'!C6</f>
        <v>1</v>
      </c>
      <c r="N10" s="32">
        <f>'23'!D6</f>
        <v>0.0006351851851851852</v>
      </c>
      <c r="O10" s="24">
        <v>5</v>
      </c>
    </row>
    <row r="11" spans="1:15" ht="12.75">
      <c r="A11" s="17">
        <v>2</v>
      </c>
      <c r="B11" s="9" t="str">
        <f>2!B7</f>
        <v>APM</v>
      </c>
      <c r="C11" s="9">
        <f>2!C7</f>
        <v>2</v>
      </c>
      <c r="D11" s="23">
        <f>2!D7</f>
        <v>0.0006420138888888889</v>
      </c>
      <c r="F11" s="17">
        <v>2</v>
      </c>
      <c r="G11" s="9" t="str">
        <f>'12'!B7</f>
        <v>AD partner</v>
      </c>
      <c r="H11" s="9">
        <f>'12'!C7</f>
        <v>2</v>
      </c>
      <c r="I11" s="23">
        <f>'12'!D7</f>
        <v>0.0006376157407407408</v>
      </c>
      <c r="K11" s="17">
        <v>4</v>
      </c>
      <c r="L11" s="9" t="str">
        <f>'23'!B9</f>
        <v>PETERSON TECHNIK + AUTODIELY SLOVAKIA</v>
      </c>
      <c r="M11" s="9">
        <f>'23'!C9</f>
        <v>2</v>
      </c>
      <c r="N11" s="32">
        <f>'23'!D9</f>
        <v>0.0006608796296296296</v>
      </c>
      <c r="O11" s="24">
        <v>6</v>
      </c>
    </row>
    <row r="12" spans="1:15" ht="25.5">
      <c r="A12" s="17">
        <v>3</v>
      </c>
      <c r="B12" s="9" t="str">
        <f>2!B8</f>
        <v>Elit SK A</v>
      </c>
      <c r="C12" s="9">
        <f>2!C8</f>
        <v>3</v>
      </c>
      <c r="D12" s="23">
        <f>2!D8</f>
        <v>0.0006611111111111111</v>
      </c>
      <c r="F12" s="17">
        <v>3</v>
      </c>
      <c r="G12" s="30" t="str">
        <f>'12'!B8</f>
        <v>PETERSON TECHNIK + AUTODIELY SLOVAKIA</v>
      </c>
      <c r="H12" s="9">
        <f>'12'!C8</f>
        <v>3</v>
      </c>
      <c r="I12" s="23">
        <f>'12'!D8</f>
        <v>0.0006892361111111111</v>
      </c>
      <c r="K12" s="17">
        <v>3</v>
      </c>
      <c r="L12" s="9" t="str">
        <f>'23'!B8</f>
        <v>Elit SK A</v>
      </c>
      <c r="M12" s="9">
        <f>'23'!C8</f>
        <v>3</v>
      </c>
      <c r="N12" s="32">
        <f>'23'!D8</f>
        <v>0.0006636574074074074</v>
      </c>
      <c r="O12" s="24">
        <v>7</v>
      </c>
    </row>
    <row r="13" spans="1:15" ht="12.75">
      <c r="A13" s="17">
        <v>4</v>
      </c>
      <c r="B13" s="9" t="str">
        <f>2!B9</f>
        <v>-</v>
      </c>
      <c r="C13" s="9">
        <f>2!C9</f>
        <v>0</v>
      </c>
      <c r="D13" s="23">
        <f>2!D9</f>
        <v>0</v>
      </c>
      <c r="F13" s="17">
        <v>4</v>
      </c>
      <c r="G13" s="9" t="str">
        <f>'12'!B9</f>
        <v>-</v>
      </c>
      <c r="H13" s="9">
        <f>'12'!C9</f>
        <v>0</v>
      </c>
      <c r="I13" s="23">
        <f>'12'!D9</f>
        <v>0</v>
      </c>
      <c r="K13" s="17">
        <v>2</v>
      </c>
      <c r="L13" s="9" t="str">
        <f>'23'!B7</f>
        <v>PETERSON </v>
      </c>
      <c r="M13" s="9">
        <f>'23'!C7</f>
        <v>4</v>
      </c>
      <c r="N13" s="32">
        <f>'23'!D7</f>
        <v>0.0006664351851851852</v>
      </c>
      <c r="O13" s="24">
        <v>8</v>
      </c>
    </row>
    <row r="14" spans="1:14" ht="12.75">
      <c r="A14" s="26" t="s">
        <v>75</v>
      </c>
      <c r="B14" s="27">
        <v>3</v>
      </c>
      <c r="D14" s="28">
        <f>VLOOKUP(B14,časák!$A$4:$D$34,4,0)</f>
        <v>0.43333326666666666</v>
      </c>
      <c r="F14" s="26" t="s">
        <v>75</v>
      </c>
      <c r="G14" s="27">
        <v>13</v>
      </c>
      <c r="I14" s="28">
        <f>VLOOKUP(G14,časák!$A$4:$D$34,4,0)</f>
        <v>0.5166662666666666</v>
      </c>
      <c r="K14" s="26" t="s">
        <v>75</v>
      </c>
      <c r="L14" s="27">
        <v>24</v>
      </c>
      <c r="N14" s="28">
        <f>VLOOKUP(L14,časák!$A$4:$D$34,4,0)</f>
        <v>0.6291659333266665</v>
      </c>
    </row>
    <row r="15" spans="1:15" ht="12.75">
      <c r="A15" s="16" t="s">
        <v>65</v>
      </c>
      <c r="B15" s="16" t="s">
        <v>66</v>
      </c>
      <c r="C15" s="16" t="s">
        <v>67</v>
      </c>
      <c r="D15" s="16" t="s">
        <v>68</v>
      </c>
      <c r="F15" s="16" t="s">
        <v>65</v>
      </c>
      <c r="G15" s="16" t="s">
        <v>66</v>
      </c>
      <c r="H15" s="16" t="s">
        <v>67</v>
      </c>
      <c r="I15" s="16" t="s">
        <v>68</v>
      </c>
      <c r="K15" s="16" t="s">
        <v>65</v>
      </c>
      <c r="L15" s="16" t="s">
        <v>66</v>
      </c>
      <c r="M15" s="16" t="s">
        <v>67</v>
      </c>
      <c r="N15" s="16" t="s">
        <v>68</v>
      </c>
      <c r="O15" s="29" t="s">
        <v>67</v>
      </c>
    </row>
    <row r="16" spans="1:15" ht="12.75">
      <c r="A16" s="17">
        <v>1</v>
      </c>
      <c r="B16" s="9" t="str">
        <f>3!B6</f>
        <v>PETERSON </v>
      </c>
      <c r="C16" s="9">
        <f>3!C6</f>
        <v>3</v>
      </c>
      <c r="D16" s="23">
        <f>3!D6</f>
        <v>0.0006872685185185186</v>
      </c>
      <c r="F16" s="17">
        <v>1</v>
      </c>
      <c r="G16" s="9" t="str">
        <f>'13'!B6</f>
        <v>Bosch</v>
      </c>
      <c r="H16" s="9">
        <f>'13'!C6</f>
        <v>1</v>
      </c>
      <c r="I16" s="23">
        <f>'13'!D6</f>
        <v>0.000575</v>
      </c>
      <c r="K16" s="17">
        <v>2</v>
      </c>
      <c r="L16" s="9" t="str">
        <f>'24'!B7</f>
        <v>Bosch</v>
      </c>
      <c r="M16" s="9">
        <f>'24'!C7</f>
        <v>1</v>
      </c>
      <c r="N16" s="23">
        <f>'24'!D7</f>
        <v>0.0005710648148148148</v>
      </c>
      <c r="O16" s="24">
        <v>1</v>
      </c>
    </row>
    <row r="17" spans="1:15" ht="12.75">
      <c r="A17" s="17">
        <v>2</v>
      </c>
      <c r="B17" s="9" t="str">
        <f>3!B7</f>
        <v>Bosch</v>
      </c>
      <c r="C17" s="9">
        <f>3!C7</f>
        <v>1</v>
      </c>
      <c r="D17" s="23">
        <f>3!D7</f>
        <v>0.0005631944444444444</v>
      </c>
      <c r="F17" s="17">
        <v>2</v>
      </c>
      <c r="G17" s="9" t="str">
        <f>'13'!B7</f>
        <v>Elit SK B</v>
      </c>
      <c r="H17" s="9">
        <f>'13'!C7</f>
        <v>3</v>
      </c>
      <c r="I17" s="23">
        <f>'13'!D7</f>
        <v>0.001388888888888889</v>
      </c>
      <c r="K17" s="17">
        <v>1</v>
      </c>
      <c r="L17" s="9" t="str">
        <f>'24'!B6</f>
        <v>autocora</v>
      </c>
      <c r="M17" s="9">
        <f>'24'!C6</f>
        <v>2</v>
      </c>
      <c r="N17" s="23">
        <f>'24'!D6</f>
        <v>0.0005930555555555555</v>
      </c>
      <c r="O17" s="24">
        <v>2</v>
      </c>
    </row>
    <row r="18" spans="1:15" ht="12.75">
      <c r="A18" s="17">
        <v>3</v>
      </c>
      <c r="B18" s="9" t="str">
        <f>3!B8</f>
        <v>AD partner</v>
      </c>
      <c r="C18" s="9">
        <f>3!C8</f>
        <v>2</v>
      </c>
      <c r="D18" s="23">
        <f>3!D8</f>
        <v>0.0006768518518518518</v>
      </c>
      <c r="F18" s="17">
        <v>3</v>
      </c>
      <c r="G18" s="9" t="str">
        <f>'13'!B8</f>
        <v>autocora</v>
      </c>
      <c r="H18" s="9">
        <f>'13'!C8</f>
        <v>2</v>
      </c>
      <c r="I18" s="23">
        <f>'13'!D8</f>
        <v>0.0005974537037037037</v>
      </c>
      <c r="K18" s="17">
        <v>3</v>
      </c>
      <c r="L18" s="9" t="str">
        <f>'24'!B8</f>
        <v>AD technik</v>
      </c>
      <c r="M18" s="9">
        <f>'24'!C8</f>
        <v>3</v>
      </c>
      <c r="N18" s="23">
        <f>'24'!D8</f>
        <v>0.0006173611111111112</v>
      </c>
      <c r="O18" s="24">
        <v>3</v>
      </c>
    </row>
    <row r="19" spans="1:15" ht="12.75">
      <c r="A19" s="17">
        <v>4</v>
      </c>
      <c r="B19" s="9" t="str">
        <f>3!B9</f>
        <v>-</v>
      </c>
      <c r="C19" s="9">
        <f>3!C9</f>
        <v>0</v>
      </c>
      <c r="D19" s="23">
        <f>3!D9</f>
        <v>0</v>
      </c>
      <c r="F19" s="17">
        <v>4</v>
      </c>
      <c r="G19" s="9" t="str">
        <f>'13'!B9</f>
        <v>-</v>
      </c>
      <c r="H19" s="9">
        <f>'13'!C9</f>
        <v>0</v>
      </c>
      <c r="I19" s="23">
        <f>'13'!D9</f>
        <v>0</v>
      </c>
      <c r="K19" s="17">
        <v>4</v>
      </c>
      <c r="L19" s="9" t="str">
        <f>'24'!B9</f>
        <v>APM</v>
      </c>
      <c r="M19" s="9">
        <f>'24'!C9</f>
        <v>4</v>
      </c>
      <c r="N19" s="23">
        <f>'24'!D9</f>
        <v>0.0006194444444444445</v>
      </c>
      <c r="O19" s="24">
        <v>4</v>
      </c>
    </row>
    <row r="22" spans="1:14" ht="18">
      <c r="A22" s="33" t="s">
        <v>31</v>
      </c>
      <c r="B22" s="33"/>
      <c r="C22" s="33"/>
      <c r="D22" s="33"/>
      <c r="E22" s="33"/>
      <c r="F22" s="45" t="s">
        <v>31</v>
      </c>
      <c r="G22" s="45"/>
      <c r="H22" s="45"/>
      <c r="I22" s="45"/>
      <c r="J22" s="33"/>
      <c r="K22" s="33"/>
      <c r="L22" s="33"/>
      <c r="M22" s="33"/>
      <c r="N22" s="33"/>
    </row>
    <row r="23" spans="6:9" ht="12.75">
      <c r="F23" s="26" t="s">
        <v>75</v>
      </c>
      <c r="G23" s="27">
        <v>14</v>
      </c>
      <c r="I23" s="28">
        <f>VLOOKUP(G23,časák!$A$4:$D$34,4,0)</f>
        <v>0.5249995666666666</v>
      </c>
    </row>
    <row r="24" spans="6:9" ht="12.75">
      <c r="F24" s="16" t="s">
        <v>65</v>
      </c>
      <c r="G24" s="16" t="s">
        <v>66</v>
      </c>
      <c r="H24" s="16" t="s">
        <v>67</v>
      </c>
      <c r="I24" s="16" t="s">
        <v>68</v>
      </c>
    </row>
    <row r="25" spans="6:9" ht="12.75">
      <c r="F25" s="17">
        <v>1</v>
      </c>
      <c r="G25" s="9" t="str">
        <f>'14'!B6</f>
        <v>Chládek&amp;Tintěra </v>
      </c>
      <c r="H25" s="9">
        <f>'14'!C6</f>
        <v>2</v>
      </c>
      <c r="I25" s="23">
        <f>'14'!D6</f>
        <v>0.000600925925925926</v>
      </c>
    </row>
    <row r="26" spans="6:9" ht="12.75">
      <c r="F26" s="17">
        <v>2</v>
      </c>
      <c r="G26" s="9" t="str">
        <f>'14'!B7</f>
        <v>DRACI MNETĚŠ</v>
      </c>
      <c r="H26" s="9">
        <f>'14'!C7</f>
        <v>1</v>
      </c>
      <c r="I26" s="23">
        <f>'14'!D7</f>
        <v>0.0005414351851851852</v>
      </c>
    </row>
    <row r="27" spans="6:9" ht="12.75">
      <c r="F27" s="17">
        <v>3</v>
      </c>
      <c r="G27" s="9" t="str">
        <f>'14'!B8</f>
        <v>Ponorka</v>
      </c>
      <c r="H27" s="9">
        <f>'14'!C8</f>
        <v>3</v>
      </c>
      <c r="I27" s="23">
        <f>'14'!D8</f>
        <v>0.0006157407407407408</v>
      </c>
    </row>
    <row r="28" spans="6:9" ht="12.75">
      <c r="F28" s="17">
        <v>4</v>
      </c>
      <c r="G28" s="9">
        <f>'14'!B9</f>
        <v>0</v>
      </c>
      <c r="H28" s="9">
        <f>'14'!C9</f>
        <v>0</v>
      </c>
      <c r="I28" s="23">
        <f>'14'!D9</f>
        <v>0</v>
      </c>
    </row>
    <row r="29" spans="6:9" ht="12.75">
      <c r="F29" s="26" t="s">
        <v>75</v>
      </c>
      <c r="G29" s="27">
        <v>15</v>
      </c>
      <c r="I29" s="28">
        <f>VLOOKUP(G29,časák!$A$4:$D$34,4,0)</f>
        <v>0.5333328666666666</v>
      </c>
    </row>
    <row r="30" spans="6:9" ht="12.75">
      <c r="F30" s="16" t="s">
        <v>65</v>
      </c>
      <c r="G30" s="16" t="s">
        <v>66</v>
      </c>
      <c r="H30" s="16" t="s">
        <v>67</v>
      </c>
      <c r="I30" s="16" t="s">
        <v>68</v>
      </c>
    </row>
    <row r="31" spans="6:9" ht="12.75">
      <c r="F31" s="17">
        <v>1</v>
      </c>
      <c r="G31" s="9" t="str">
        <f>'15'!B6</f>
        <v>Votroci z Litoměřic</v>
      </c>
      <c r="H31" s="9">
        <f>'15'!C6</f>
        <v>2</v>
      </c>
      <c r="I31" s="23">
        <f>'15'!D6</f>
        <v>0.0005914351851851852</v>
      </c>
    </row>
    <row r="32" spans="6:9" ht="12.75">
      <c r="F32" s="17">
        <v>2</v>
      </c>
      <c r="G32" s="9" t="str">
        <f>'15'!B7</f>
        <v>2JCP </v>
      </c>
      <c r="H32" s="9">
        <f>'15'!C7</f>
        <v>1</v>
      </c>
      <c r="I32" s="23">
        <f>'15'!D7</f>
        <v>0.0005494212962962963</v>
      </c>
    </row>
    <row r="33" spans="6:9" ht="12.75">
      <c r="F33" s="17">
        <v>3</v>
      </c>
      <c r="G33" s="9" t="str">
        <f>'15'!B8</f>
        <v>-</v>
      </c>
      <c r="H33" s="9">
        <f>'15'!C8</f>
        <v>0</v>
      </c>
      <c r="I33" s="23">
        <f>'15'!D8</f>
        <v>0</v>
      </c>
    </row>
    <row r="34" spans="6:9" ht="12.75">
      <c r="F34" s="17">
        <v>4</v>
      </c>
      <c r="G34" s="9">
        <f>'15'!B9</f>
        <v>0</v>
      </c>
      <c r="H34" s="9">
        <f>'15'!C9</f>
        <v>0</v>
      </c>
      <c r="I34" s="23">
        <f>'15'!D9</f>
        <v>0</v>
      </c>
    </row>
    <row r="36" ht="12.75">
      <c r="L36" s="34" t="s">
        <v>77</v>
      </c>
    </row>
    <row r="37" spans="1:14" ht="18">
      <c r="A37" s="44" t="s">
        <v>14</v>
      </c>
      <c r="B37" s="44"/>
      <c r="C37" s="44"/>
      <c r="D37" s="44"/>
      <c r="E37" s="25"/>
      <c r="F37" s="44" t="s">
        <v>14</v>
      </c>
      <c r="G37" s="44"/>
      <c r="H37" s="44"/>
      <c r="I37" s="44"/>
      <c r="J37" s="25"/>
      <c r="K37" s="44" t="s">
        <v>14</v>
      </c>
      <c r="L37" s="44"/>
      <c r="M37" s="44"/>
      <c r="N37" s="44"/>
    </row>
    <row r="38" spans="1:14" ht="12.75">
      <c r="A38" s="26" t="s">
        <v>75</v>
      </c>
      <c r="B38" s="27">
        <v>4</v>
      </c>
      <c r="D38" s="28">
        <f>VLOOKUP(B38,časák!$A$4:$D$34,4,0)</f>
        <v>0.44166656666666665</v>
      </c>
      <c r="F38" s="26" t="s">
        <v>75</v>
      </c>
      <c r="G38" s="27">
        <v>16</v>
      </c>
      <c r="I38" s="28">
        <f>VLOOKUP(G38,časák!$A$4:$D$34,4,0)</f>
        <v>0.5624995333266666</v>
      </c>
      <c r="K38" s="26" t="s">
        <v>75</v>
      </c>
      <c r="L38" s="27">
        <v>25</v>
      </c>
      <c r="N38" s="28">
        <f>VLOOKUP(L38,časák!$A$4:$D$34,4,0)</f>
        <v>0.6374992333266665</v>
      </c>
    </row>
    <row r="39" spans="1:15" ht="12.75">
      <c r="A39" s="16" t="s">
        <v>65</v>
      </c>
      <c r="B39" s="16" t="s">
        <v>66</v>
      </c>
      <c r="C39" s="16" t="s">
        <v>67</v>
      </c>
      <c r="D39" s="16" t="s">
        <v>68</v>
      </c>
      <c r="F39" s="16" t="s">
        <v>65</v>
      </c>
      <c r="G39" s="16" t="s">
        <v>66</v>
      </c>
      <c r="H39" s="16" t="s">
        <v>67</v>
      </c>
      <c r="I39" s="16" t="s">
        <v>68</v>
      </c>
      <c r="K39" s="16" t="s">
        <v>65</v>
      </c>
      <c r="L39" s="16" t="s">
        <v>66</v>
      </c>
      <c r="M39" s="16" t="s">
        <v>67</v>
      </c>
      <c r="N39" s="16" t="s">
        <v>68</v>
      </c>
      <c r="O39" s="29" t="s">
        <v>67</v>
      </c>
    </row>
    <row r="40" spans="1:15" ht="12.75">
      <c r="A40" s="17">
        <v>1</v>
      </c>
      <c r="B40" s="9" t="str">
        <f>4!B6</f>
        <v>Autodoprava Suchý</v>
      </c>
      <c r="C40" s="9">
        <f>4!C6</f>
        <v>1</v>
      </c>
      <c r="D40" s="23">
        <f>4!D6</f>
        <v>0.0005884259259259259</v>
      </c>
      <c r="F40" s="17">
        <v>1</v>
      </c>
      <c r="G40" s="9" t="str">
        <f>'16'!B6</f>
        <v>NIKA I.</v>
      </c>
      <c r="H40" s="9">
        <f>'16'!C6</f>
        <v>3</v>
      </c>
      <c r="I40" s="23">
        <f>'16'!D6</f>
        <v>0.0005773148148148148</v>
      </c>
      <c r="K40" s="17">
        <v>2</v>
      </c>
      <c r="L40" s="9" t="str">
        <f>'25'!B7</f>
        <v>Dragons CZ</v>
      </c>
      <c r="M40" s="9">
        <f>'25'!C7</f>
        <v>1</v>
      </c>
      <c r="N40" s="23">
        <f>'25'!D7</f>
        <v>0.0006188657407407407</v>
      </c>
      <c r="O40" s="24">
        <v>13</v>
      </c>
    </row>
    <row r="41" spans="1:15" ht="12.75">
      <c r="A41" s="17">
        <v>2</v>
      </c>
      <c r="B41" s="9" t="str">
        <f>4!B7</f>
        <v>NIKA I.</v>
      </c>
      <c r="C41" s="9">
        <f>4!C7</f>
        <v>2</v>
      </c>
      <c r="D41" s="23">
        <f>4!D7</f>
        <v>0.0005967592592592593</v>
      </c>
      <c r="F41" s="17">
        <v>2</v>
      </c>
      <c r="G41" s="9" t="str">
        <f>'16'!B7</f>
        <v>Majky z Gurunu</v>
      </c>
      <c r="H41" s="9">
        <f>'16'!C7</f>
        <v>4</v>
      </c>
      <c r="I41" s="23">
        <f>'16'!D7</f>
        <v>0.0006309027777777778</v>
      </c>
      <c r="K41" s="17">
        <v>3</v>
      </c>
      <c r="L41" s="9" t="str">
        <f>'25'!B8</f>
        <v>Majky z Gurunu</v>
      </c>
      <c r="M41" s="9">
        <f>'25'!C8</f>
        <v>2</v>
      </c>
      <c r="N41" s="23">
        <f>'25'!D8</f>
        <v>0.0006378472222222223</v>
      </c>
      <c r="O41" s="24">
        <v>14</v>
      </c>
    </row>
    <row r="42" spans="1:15" ht="25.5">
      <c r="A42" s="17">
        <v>3</v>
      </c>
      <c r="B42" s="30" t="str">
        <f>4!B8</f>
        <v>Dobrovolné sdružení milovnic Irských nápojů aneb Dračice v pokušení</v>
      </c>
      <c r="C42" s="9">
        <f>4!C8</f>
        <v>4</v>
      </c>
      <c r="D42" s="23">
        <f>4!D8</f>
        <v>0.0006715277777777778</v>
      </c>
      <c r="F42" s="17">
        <v>3</v>
      </c>
      <c r="G42" s="9" t="str">
        <f>'16'!B8</f>
        <v>Střední škola automobilní Holice  </v>
      </c>
      <c r="H42" s="9">
        <f>'16'!C8</f>
        <v>2</v>
      </c>
      <c r="I42" s="23">
        <f>'16'!D8</f>
        <v>0.0005657407407407408</v>
      </c>
      <c r="K42" s="17">
        <v>1</v>
      </c>
      <c r="L42" s="9" t="str">
        <f>'25'!B6</f>
        <v>Dračí žrádlo</v>
      </c>
      <c r="M42" s="9">
        <f>'25'!C6</f>
        <v>3</v>
      </c>
      <c r="N42" s="23">
        <f>'25'!D6</f>
        <v>0.0006619212962962963</v>
      </c>
      <c r="O42" s="24">
        <v>15</v>
      </c>
    </row>
    <row r="43" spans="1:15" ht="12.75">
      <c r="A43" s="17">
        <v>4</v>
      </c>
      <c r="B43" s="9" t="str">
        <f>4!B9</f>
        <v>Dragons CZ</v>
      </c>
      <c r="C43" s="9">
        <f>4!C9</f>
        <v>3</v>
      </c>
      <c r="D43" s="23">
        <f>4!D9</f>
        <v>0.0006564814814814815</v>
      </c>
      <c r="F43" s="17">
        <v>4</v>
      </c>
      <c r="G43" s="9" t="str">
        <f>'16'!B9</f>
        <v>SDRUŽENÍ GEODETŮ GEOOBCHOD</v>
      </c>
      <c r="H43" s="9">
        <f>'16'!C9</f>
        <v>1</v>
      </c>
      <c r="I43" s="23">
        <f>'16'!D9</f>
        <v>0.0005629629629629629</v>
      </c>
      <c r="K43" s="17">
        <v>4</v>
      </c>
      <c r="L43" s="9" t="str">
        <f>'25'!B9</f>
        <v>Dobrovolné sdružení milovnic Irských nápojů aneb Dračice v pokušení</v>
      </c>
      <c r="M43" s="9">
        <f>'25'!C9</f>
        <v>4</v>
      </c>
      <c r="N43" s="23">
        <f>'25'!D9</f>
        <v>0.0006652777777777778</v>
      </c>
      <c r="O43" s="24">
        <v>16</v>
      </c>
    </row>
    <row r="44" spans="1:14" ht="12.75">
      <c r="A44" s="26" t="s">
        <v>75</v>
      </c>
      <c r="B44" s="27">
        <v>5</v>
      </c>
      <c r="D44" s="28">
        <f>VLOOKUP(B44,časák!$A$4:$D$34,4,0)</f>
        <v>0.44999986666666664</v>
      </c>
      <c r="F44" s="26" t="s">
        <v>75</v>
      </c>
      <c r="G44" s="27">
        <v>17</v>
      </c>
      <c r="I44" s="28">
        <f>VLOOKUP(G44,časák!$A$4:$D$34,4,0)</f>
        <v>0.5708328333266666</v>
      </c>
      <c r="K44" s="26" t="s">
        <v>75</v>
      </c>
      <c r="L44" s="27">
        <v>26</v>
      </c>
      <c r="N44" s="28">
        <f>VLOOKUP(L44,časák!$A$4:$D$34,4,0)</f>
        <v>0.6458325333266665</v>
      </c>
    </row>
    <row r="45" spans="1:15" ht="12.75">
      <c r="A45" s="16" t="s">
        <v>65</v>
      </c>
      <c r="B45" s="16" t="s">
        <v>66</v>
      </c>
      <c r="C45" s="16" t="s">
        <v>67</v>
      </c>
      <c r="D45" s="16" t="s">
        <v>68</v>
      </c>
      <c r="F45" s="16" t="s">
        <v>65</v>
      </c>
      <c r="G45" s="16" t="s">
        <v>66</v>
      </c>
      <c r="H45" s="16" t="s">
        <v>67</v>
      </c>
      <c r="I45" s="16" t="s">
        <v>68</v>
      </c>
      <c r="K45" s="16" t="s">
        <v>65</v>
      </c>
      <c r="L45" s="16" t="s">
        <v>66</v>
      </c>
      <c r="M45" s="16" t="s">
        <v>67</v>
      </c>
      <c r="N45" s="16" t="s">
        <v>68</v>
      </c>
      <c r="O45" s="29" t="s">
        <v>67</v>
      </c>
    </row>
    <row r="46" spans="1:15" ht="25.5">
      <c r="A46" s="17">
        <v>1</v>
      </c>
      <c r="B46" s="9" t="str">
        <f>5!B6</f>
        <v>TJ Pustá kamenice</v>
      </c>
      <c r="C46" s="9">
        <f>5!C6</f>
        <v>2</v>
      </c>
      <c r="D46" s="23">
        <f>5!D6</f>
        <v>0.0006081018518518519</v>
      </c>
      <c r="F46" s="17">
        <v>1</v>
      </c>
      <c r="G46" s="30" t="str">
        <f>'17'!B6</f>
        <v>Dobrovolné sdružení milovnic Irských nápojů aneb Dračice v pokušení</v>
      </c>
      <c r="H46" s="9">
        <f>'17'!C6</f>
        <v>4</v>
      </c>
      <c r="I46" s="23">
        <f>'17'!D6</f>
        <v>0.0006615740740740741</v>
      </c>
      <c r="K46" s="17">
        <v>3</v>
      </c>
      <c r="L46" s="9" t="str">
        <f>'26'!B8</f>
        <v>MZV (Ministerstvo zahraničních věcí)</v>
      </c>
      <c r="M46" s="9">
        <f>'26'!C8</f>
        <v>1</v>
      </c>
      <c r="N46" s="23">
        <f>'26'!D8</f>
        <v>0.0005871527777777777</v>
      </c>
      <c r="O46" s="24">
        <v>9</v>
      </c>
    </row>
    <row r="47" spans="1:15" ht="12.75">
      <c r="A47" s="17">
        <v>2</v>
      </c>
      <c r="B47" s="9" t="str">
        <f>5!B7</f>
        <v>MZV (Ministerstvo zahraničních věcí)</v>
      </c>
      <c r="C47" s="9">
        <f>5!C7</f>
        <v>3</v>
      </c>
      <c r="D47" s="23">
        <f>5!D7</f>
        <v>0.0006138888888888889</v>
      </c>
      <c r="F47" s="17">
        <v>2</v>
      </c>
      <c r="G47" s="9" t="str">
        <f>'17'!B7</f>
        <v>NIKA II.</v>
      </c>
      <c r="H47" s="9">
        <f>'17'!C7</f>
        <v>2</v>
      </c>
      <c r="I47" s="23">
        <f>'17'!D7</f>
        <v>0.0005844907407407408</v>
      </c>
      <c r="K47" s="17">
        <v>4</v>
      </c>
      <c r="L47" s="9" t="str">
        <f>'26'!B9</f>
        <v>Plomba Team Pardubice</v>
      </c>
      <c r="M47" s="9">
        <f>'26'!C9</f>
        <v>2</v>
      </c>
      <c r="N47" s="23">
        <f>'26'!D9</f>
        <v>0.0005881944444444445</v>
      </c>
      <c r="O47" s="24">
        <v>10</v>
      </c>
    </row>
    <row r="48" spans="1:15" ht="12.75">
      <c r="A48" s="17">
        <v>3</v>
      </c>
      <c r="B48" s="9" t="str">
        <f>5!B8</f>
        <v>SDRUŽENÍ GEODETŮ GEOOBCHOD</v>
      </c>
      <c r="C48" s="9">
        <f>5!C8</f>
        <v>1</v>
      </c>
      <c r="D48" s="23">
        <f>5!D8</f>
        <v>0.0005681712962962963</v>
      </c>
      <c r="F48" s="17">
        <v>3</v>
      </c>
      <c r="G48" s="9" t="str">
        <f>'17'!B8</f>
        <v>Dračí žrádlo</v>
      </c>
      <c r="H48" s="9">
        <f>'17'!C8</f>
        <v>3</v>
      </c>
      <c r="I48" s="35">
        <f>'17'!D8</f>
        <v>0.0006510416666666666</v>
      </c>
      <c r="K48" s="17">
        <v>2</v>
      </c>
      <c r="L48" s="9" t="str">
        <f>'26'!B7</f>
        <v>NIKA II.</v>
      </c>
      <c r="M48" s="9">
        <f>'26'!C7</f>
        <v>3</v>
      </c>
      <c r="N48" s="23">
        <f>'26'!D7</f>
        <v>0.0005936342592592592</v>
      </c>
      <c r="O48" s="24">
        <v>11</v>
      </c>
    </row>
    <row r="49" spans="1:15" ht="12.75">
      <c r="A49" s="17">
        <v>4</v>
      </c>
      <c r="B49" s="9" t="str">
        <f>5!B9</f>
        <v>NIKA II.</v>
      </c>
      <c r="C49" s="9">
        <f>5!C9</f>
        <v>4</v>
      </c>
      <c r="D49" s="23">
        <f>5!D9</f>
        <v>0.0006246527777777778</v>
      </c>
      <c r="F49" s="17">
        <v>4</v>
      </c>
      <c r="G49" s="9" t="str">
        <f>'17'!B9</f>
        <v>Policie ČR</v>
      </c>
      <c r="H49" s="9">
        <f>'17'!C9</f>
        <v>1</v>
      </c>
      <c r="I49" s="23">
        <f>'17'!D9</f>
        <v>0.0005565972222222222</v>
      </c>
      <c r="K49" s="17">
        <v>1</v>
      </c>
      <c r="L49" s="9" t="str">
        <f>'26'!B6</f>
        <v>TJ Pustá kamenice</v>
      </c>
      <c r="M49" s="9">
        <f>'26'!C6</f>
        <v>4</v>
      </c>
      <c r="N49" s="23">
        <f>'26'!D6</f>
        <v>0.0006055555555555556</v>
      </c>
      <c r="O49" s="24">
        <v>12</v>
      </c>
    </row>
    <row r="50" spans="1:14" ht="12.75">
      <c r="A50" s="26" t="s">
        <v>75</v>
      </c>
      <c r="B50" s="27">
        <v>6</v>
      </c>
      <c r="D50" s="28">
        <f>VLOOKUP(B50,časák!$A$4:$D$34,4,0)</f>
        <v>0.4583331666666666</v>
      </c>
      <c r="F50" s="26" t="s">
        <v>75</v>
      </c>
      <c r="G50" s="27">
        <v>18</v>
      </c>
      <c r="I50" s="28">
        <f>VLOOKUP(G50,časák!$A$4:$D$34,4,0)</f>
        <v>0.5791661333266666</v>
      </c>
      <c r="K50" s="26" t="s">
        <v>75</v>
      </c>
      <c r="L50" s="27">
        <v>27</v>
      </c>
      <c r="N50" s="28">
        <f>VLOOKUP(L50,časák!$A$4:$D$34,4,0)</f>
        <v>0.6541658333266664</v>
      </c>
    </row>
    <row r="51" spans="1:15" ht="12.75">
      <c r="A51" s="16" t="s">
        <v>65</v>
      </c>
      <c r="B51" s="16" t="s">
        <v>66</v>
      </c>
      <c r="C51" s="16" t="s">
        <v>67</v>
      </c>
      <c r="D51" s="16" t="s">
        <v>68</v>
      </c>
      <c r="F51" s="16" t="s">
        <v>65</v>
      </c>
      <c r="G51" s="16" t="s">
        <v>66</v>
      </c>
      <c r="H51" s="16" t="s">
        <v>67</v>
      </c>
      <c r="I51" s="16" t="s">
        <v>68</v>
      </c>
      <c r="K51" s="16" t="s">
        <v>65</v>
      </c>
      <c r="L51" s="16" t="s">
        <v>66</v>
      </c>
      <c r="M51" s="16" t="s">
        <v>67</v>
      </c>
      <c r="N51" s="16" t="s">
        <v>68</v>
      </c>
      <c r="O51" s="29" t="s">
        <v>67</v>
      </c>
    </row>
    <row r="52" spans="1:15" ht="12.75">
      <c r="A52" s="17">
        <v>1</v>
      </c>
      <c r="B52" s="9" t="str">
        <f>6!B6</f>
        <v>Plomba Team Pardubice</v>
      </c>
      <c r="C52" s="9">
        <f>6!C6</f>
        <v>3</v>
      </c>
      <c r="D52" s="23">
        <f>6!D6</f>
        <v>0.0006230324074074074</v>
      </c>
      <c r="F52" s="17">
        <v>1</v>
      </c>
      <c r="G52" s="9" t="str">
        <f>'18'!B6</f>
        <v>ČSOB</v>
      </c>
      <c r="H52" s="9">
        <f>'18'!C6</f>
        <v>1</v>
      </c>
      <c r="I52" s="23">
        <f>'18'!D6</f>
        <v>0.0005821759259259259</v>
      </c>
      <c r="K52" s="17">
        <v>2</v>
      </c>
      <c r="L52" s="9" t="str">
        <f>'27'!B7</f>
        <v>SDRUŽENÍ GEODETŮ GEOOBCHOD</v>
      </c>
      <c r="M52" s="9">
        <f>'27'!C7</f>
        <v>1</v>
      </c>
      <c r="N52" s="23">
        <f>'27'!D7</f>
        <v>0.0005435185185185185</v>
      </c>
      <c r="O52" s="24">
        <v>5</v>
      </c>
    </row>
    <row r="53" spans="1:15" ht="12.75">
      <c r="A53" s="17">
        <v>2</v>
      </c>
      <c r="B53" s="9" t="str">
        <f>6!B7</f>
        <v>Policie ČR</v>
      </c>
      <c r="C53" s="9">
        <f>6!C7</f>
        <v>2</v>
      </c>
      <c r="D53" s="23">
        <f>6!D7</f>
        <v>0.0005621527777777777</v>
      </c>
      <c r="F53" s="17">
        <v>2</v>
      </c>
      <c r="G53" s="9" t="str">
        <f>'18'!B7</f>
        <v>Dragons CZ</v>
      </c>
      <c r="H53" s="9">
        <f>'18'!C7</f>
        <v>4</v>
      </c>
      <c r="I53" s="23">
        <f>'18'!D7</f>
        <v>0.0006150462962962963</v>
      </c>
      <c r="K53" s="17">
        <v>3</v>
      </c>
      <c r="L53" s="9" t="str">
        <f>'27'!B8</f>
        <v>Autodoprava Suchý</v>
      </c>
      <c r="M53" s="9">
        <f>'27'!C8</f>
        <v>2</v>
      </c>
      <c r="N53" s="23">
        <f>'27'!D8</f>
        <v>0.0005466435185185185</v>
      </c>
      <c r="O53" s="24">
        <v>6</v>
      </c>
    </row>
    <row r="54" spans="1:15" ht="12.75">
      <c r="A54" s="17">
        <v>3</v>
      </c>
      <c r="B54" s="9" t="str">
        <f>6!B8</f>
        <v>Pražský klub dračích lodí</v>
      </c>
      <c r="C54" s="9">
        <f>6!C8</f>
        <v>1</v>
      </c>
      <c r="D54" s="23">
        <f>6!D8</f>
        <v>0.0005559027777777778</v>
      </c>
      <c r="F54" s="17">
        <v>3</v>
      </c>
      <c r="G54" s="9" t="str">
        <f>'18'!B8</f>
        <v>Plomba Team Pardubice</v>
      </c>
      <c r="H54" s="9">
        <f>'18'!C8</f>
        <v>2</v>
      </c>
      <c r="I54" s="23">
        <f>'18'!D8</f>
        <v>0.0006023148148148149</v>
      </c>
      <c r="K54" s="17">
        <v>4</v>
      </c>
      <c r="L54" s="9" t="str">
        <f>'27'!B9</f>
        <v>ČSOB</v>
      </c>
      <c r="M54" s="9">
        <f>'27'!C9</f>
        <v>3</v>
      </c>
      <c r="N54" s="23">
        <f>'27'!D9</f>
        <v>0.0005626157407407407</v>
      </c>
      <c r="O54" s="24">
        <v>7</v>
      </c>
    </row>
    <row r="55" spans="1:15" ht="12.75">
      <c r="A55" s="17">
        <v>4</v>
      </c>
      <c r="B55" s="9" t="str">
        <f>6!B9</f>
        <v>Majky z Gurunu</v>
      </c>
      <c r="C55" s="9">
        <f>6!C9</f>
        <v>4</v>
      </c>
      <c r="D55" s="23">
        <f>6!D9</f>
        <v>0.0006643518518518518</v>
      </c>
      <c r="F55" s="17">
        <v>4</v>
      </c>
      <c r="G55" s="9" t="str">
        <f>'18'!B9</f>
        <v>TJ Pustá kamenice</v>
      </c>
      <c r="H55" s="9">
        <f>'18'!C9</f>
        <v>3</v>
      </c>
      <c r="I55" s="23">
        <f>'18'!D9</f>
        <v>0.000609837962962963</v>
      </c>
      <c r="K55" s="17">
        <v>1</v>
      </c>
      <c r="L55" s="9" t="str">
        <f>'27'!B6</f>
        <v>NIKA I.</v>
      </c>
      <c r="M55" s="9">
        <f>'27'!C6</f>
        <v>4</v>
      </c>
      <c r="N55" s="23">
        <f>'27'!D6</f>
        <v>0.0005648148148148148</v>
      </c>
      <c r="O55" s="24">
        <v>8</v>
      </c>
    </row>
    <row r="56" spans="1:14" ht="12.75">
      <c r="A56" s="26" t="s">
        <v>75</v>
      </c>
      <c r="B56" s="27">
        <v>7</v>
      </c>
      <c r="D56" s="28">
        <f>VLOOKUP(B56,časák!$A$4:$D$34,4,0)</f>
        <v>0.4666664666666666</v>
      </c>
      <c r="F56" s="26" t="s">
        <v>75</v>
      </c>
      <c r="G56" s="27">
        <v>19</v>
      </c>
      <c r="I56" s="28">
        <f>VLOOKUP(G56,časák!$A$4:$D$34,4,0)</f>
        <v>0.5874994333266665</v>
      </c>
      <c r="K56" s="26" t="s">
        <v>75</v>
      </c>
      <c r="L56" s="27">
        <v>28</v>
      </c>
      <c r="N56" s="28">
        <f>VLOOKUP(L56,časák!$A$4:$D$34,4,0)</f>
        <v>0.6624991333266664</v>
      </c>
    </row>
    <row r="57" spans="1:15" ht="12.75">
      <c r="A57" s="16" t="s">
        <v>65</v>
      </c>
      <c r="B57" s="16" t="s">
        <v>66</v>
      </c>
      <c r="C57" s="16" t="s">
        <v>67</v>
      </c>
      <c r="D57" s="16" t="s">
        <v>68</v>
      </c>
      <c r="F57" s="16" t="s">
        <v>65</v>
      </c>
      <c r="G57" s="16" t="s">
        <v>66</v>
      </c>
      <c r="H57" s="16" t="s">
        <v>67</v>
      </c>
      <c r="I57" s="16" t="s">
        <v>68</v>
      </c>
      <c r="K57" s="16" t="s">
        <v>65</v>
      </c>
      <c r="L57" s="16" t="s">
        <v>66</v>
      </c>
      <c r="M57" s="16" t="s">
        <v>67</v>
      </c>
      <c r="N57" s="16" t="s">
        <v>68</v>
      </c>
      <c r="O57" s="29" t="s">
        <v>67</v>
      </c>
    </row>
    <row r="58" spans="1:15" ht="12.75">
      <c r="A58" s="17">
        <v>1</v>
      </c>
      <c r="B58" s="9" t="str">
        <f>7!B6</f>
        <v>Střední škola automobilní Holice  </v>
      </c>
      <c r="C58" s="9">
        <f>7!C6</f>
        <v>2</v>
      </c>
      <c r="D58" s="23">
        <f>7!D6</f>
        <v>0.0005628472222222223</v>
      </c>
      <c r="F58" s="17">
        <v>1</v>
      </c>
      <c r="G58" s="9" t="str">
        <f>'19'!B6</f>
        <v>Uragán Pardubice</v>
      </c>
      <c r="H58" s="9">
        <f>'19'!C6</f>
        <v>2</v>
      </c>
      <c r="I58" s="23">
        <f>'19'!D6</f>
        <v>0.000560763888888889</v>
      </c>
      <c r="K58" s="17">
        <v>3</v>
      </c>
      <c r="L58" s="9" t="str">
        <f>'28'!B8</f>
        <v>Pražský klub dračích lodí</v>
      </c>
      <c r="M58" s="9">
        <f>'28'!C8</f>
        <v>1</v>
      </c>
      <c r="N58" s="23">
        <f>'28'!D8</f>
        <v>0.0005517361111111111</v>
      </c>
      <c r="O58" s="24">
        <v>1</v>
      </c>
    </row>
    <row r="59" spans="1:15" ht="12.75">
      <c r="A59" s="17">
        <v>2</v>
      </c>
      <c r="B59" s="9" t="str">
        <f>7!B7</f>
        <v>Dračí žrádlo</v>
      </c>
      <c r="C59" s="9">
        <f>7!C7</f>
        <v>4</v>
      </c>
      <c r="D59" s="23">
        <f>7!D7</f>
        <v>0.00065</v>
      </c>
      <c r="F59" s="17">
        <v>2</v>
      </c>
      <c r="G59" s="9" t="str">
        <f>'19'!B7</f>
        <v>Pražský klub dračích lodí</v>
      </c>
      <c r="H59" s="9">
        <f>'19'!C7</f>
        <v>1</v>
      </c>
      <c r="I59" s="23">
        <f>'19'!D7</f>
        <v>0.0005431712962962963</v>
      </c>
      <c r="K59" s="17">
        <v>2</v>
      </c>
      <c r="L59" s="9" t="str">
        <f>'28'!B7</f>
        <v>Policie ČR</v>
      </c>
      <c r="M59" s="9">
        <f>'28'!C7</f>
        <v>2</v>
      </c>
      <c r="N59" s="23">
        <f>'28'!D7</f>
        <v>0.0005540509259259259</v>
      </c>
      <c r="O59" s="24">
        <v>2</v>
      </c>
    </row>
    <row r="60" spans="1:15" ht="12.75">
      <c r="A60" s="17">
        <v>3</v>
      </c>
      <c r="B60" s="9" t="str">
        <f>7!B8</f>
        <v>Uragán Pardubice</v>
      </c>
      <c r="C60" s="9">
        <f>7!C8</f>
        <v>1</v>
      </c>
      <c r="D60" s="23">
        <f>7!D8</f>
        <v>0.0005625000000000001</v>
      </c>
      <c r="F60" s="17">
        <v>3</v>
      </c>
      <c r="G60" s="9" t="str">
        <f>'19'!B8</f>
        <v>MZV (Ministerstvo zahraničních věcí)</v>
      </c>
      <c r="H60" s="9">
        <f>'19'!C8</f>
        <v>4</v>
      </c>
      <c r="I60" s="23">
        <f>'19'!D8</f>
        <v>0.0006015046296296296</v>
      </c>
      <c r="K60" s="17">
        <v>4</v>
      </c>
      <c r="L60" s="9" t="str">
        <f>'28'!B9</f>
        <v>Střední škola automobilní Holice  </v>
      </c>
      <c r="M60" s="9">
        <f>'28'!C9</f>
        <v>3</v>
      </c>
      <c r="N60" s="23">
        <f>'28'!D9</f>
        <v>0.0005660879629629629</v>
      </c>
      <c r="O60" s="24">
        <v>3</v>
      </c>
    </row>
    <row r="61" spans="1:15" ht="12.75">
      <c r="A61" s="17">
        <v>4</v>
      </c>
      <c r="B61" s="9" t="str">
        <f>7!B9</f>
        <v>ČSOB</v>
      </c>
      <c r="C61" s="9">
        <f>7!C9</f>
        <v>3</v>
      </c>
      <c r="D61" s="23">
        <f>7!D9</f>
        <v>0.0006010416666666667</v>
      </c>
      <c r="F61" s="17">
        <v>4</v>
      </c>
      <c r="G61" s="9" t="str">
        <f>'19'!B9</f>
        <v>Autodoprava Suchý</v>
      </c>
      <c r="H61" s="9">
        <f>'19'!C9</f>
        <v>3</v>
      </c>
      <c r="I61" s="23">
        <f>'19'!D9</f>
        <v>0.0005630787037037037</v>
      </c>
      <c r="K61" s="17">
        <v>1</v>
      </c>
      <c r="L61" s="9" t="str">
        <f>'28'!B6</f>
        <v>Uragán Pardubice</v>
      </c>
      <c r="M61" s="9">
        <f>'28'!C6</f>
        <v>4</v>
      </c>
      <c r="N61" s="23">
        <f>'28'!D6</f>
        <v>0.0005682870370370371</v>
      </c>
      <c r="O61" s="24">
        <v>4</v>
      </c>
    </row>
    <row r="64" spans="1:14" ht="18">
      <c r="A64" s="45" t="s">
        <v>31</v>
      </c>
      <c r="B64" s="45"/>
      <c r="C64" s="45"/>
      <c r="D64" s="45"/>
      <c r="E64" s="33"/>
      <c r="F64" s="45" t="s">
        <v>31</v>
      </c>
      <c r="G64" s="45"/>
      <c r="H64" s="45"/>
      <c r="I64" s="45"/>
      <c r="J64" s="33"/>
      <c r="K64" s="45" t="s">
        <v>31</v>
      </c>
      <c r="L64" s="45"/>
      <c r="M64" s="45"/>
      <c r="N64" s="45"/>
    </row>
    <row r="65" spans="1:14" ht="12.75">
      <c r="A65" s="26" t="s">
        <v>75</v>
      </c>
      <c r="B65" s="27">
        <v>8</v>
      </c>
      <c r="D65" s="28">
        <f>VLOOKUP(B65,časák!$A$4:$D$34,4,0)</f>
        <v>0.4749997666666666</v>
      </c>
      <c r="F65" s="26" t="s">
        <v>75</v>
      </c>
      <c r="G65" s="27">
        <v>20</v>
      </c>
      <c r="I65" s="28">
        <f>VLOOKUP(G65,časák!$A$4:$D$34,4,0)</f>
        <v>0.5958327333266665</v>
      </c>
      <c r="K65" s="26" t="s">
        <v>75</v>
      </c>
      <c r="L65" s="27">
        <v>29</v>
      </c>
      <c r="N65" s="28">
        <f>VLOOKUP(L65,časák!$A$4:$D$34,4,0)</f>
        <v>0.6708324333266664</v>
      </c>
    </row>
    <row r="66" spans="1:15" ht="12.75">
      <c r="A66" s="16" t="s">
        <v>65</v>
      </c>
      <c r="B66" s="16" t="s">
        <v>66</v>
      </c>
      <c r="C66" s="16" t="s">
        <v>67</v>
      </c>
      <c r="D66" s="16" t="s">
        <v>68</v>
      </c>
      <c r="F66" s="16" t="s">
        <v>65</v>
      </c>
      <c r="G66" s="16" t="s">
        <v>66</v>
      </c>
      <c r="H66" s="16" t="s">
        <v>67</v>
      </c>
      <c r="I66" s="16" t="s">
        <v>68</v>
      </c>
      <c r="K66" s="16" t="s">
        <v>65</v>
      </c>
      <c r="L66" s="16" t="s">
        <v>66</v>
      </c>
      <c r="M66" s="16" t="s">
        <v>67</v>
      </c>
      <c r="N66" s="16" t="s">
        <v>68</v>
      </c>
      <c r="O66" s="29" t="s">
        <v>67</v>
      </c>
    </row>
    <row r="67" spans="1:14" ht="12.75">
      <c r="A67" s="17">
        <v>1</v>
      </c>
      <c r="B67" s="9" t="str">
        <f>8!B6</f>
        <v>-</v>
      </c>
      <c r="C67" s="9">
        <f>8!C6</f>
        <v>0</v>
      </c>
      <c r="D67" s="23">
        <f>8!D6</f>
        <v>0</v>
      </c>
      <c r="F67" s="17">
        <v>1</v>
      </c>
      <c r="G67" s="9" t="str">
        <f>'20'!B6</f>
        <v>Klub třeboňských kaprů</v>
      </c>
      <c r="H67" s="9">
        <f>'20'!C6</f>
        <v>4</v>
      </c>
      <c r="I67" s="23">
        <f>'20'!D6</f>
        <v>0.0005645833333333334</v>
      </c>
      <c r="K67" s="17">
        <v>4</v>
      </c>
      <c r="L67" s="9"/>
      <c r="M67" s="9">
        <f>'29'!C9</f>
        <v>0</v>
      </c>
      <c r="N67" s="23">
        <f>'29'!D9</f>
        <v>0</v>
      </c>
    </row>
    <row r="68" spans="1:15" ht="12.75">
      <c r="A68" s="17">
        <v>2</v>
      </c>
      <c r="B68" s="9" t="str">
        <f>8!B7</f>
        <v>Škodováci</v>
      </c>
      <c r="C68" s="9">
        <f>8!C7</f>
        <v>1</v>
      </c>
      <c r="D68" s="23">
        <f>8!D7</f>
        <v>0.0005171296296296296</v>
      </c>
      <c r="F68" s="17">
        <v>2</v>
      </c>
      <c r="G68" s="9" t="str">
        <f>'20'!B7</f>
        <v>Škodováci</v>
      </c>
      <c r="H68" s="9">
        <f>'20'!C7</f>
        <v>1</v>
      </c>
      <c r="I68" s="23">
        <f>'20'!D7</f>
        <v>0.0005280092592592592</v>
      </c>
      <c r="K68" s="17">
        <v>3</v>
      </c>
      <c r="L68" s="9" t="str">
        <f>'29'!B8</f>
        <v>Votroci z Litoměřic</v>
      </c>
      <c r="M68" s="9">
        <f>'29'!C8</f>
        <v>1</v>
      </c>
      <c r="N68" s="23">
        <f>'29'!D8</f>
        <v>0.0005864583333333334</v>
      </c>
      <c r="O68" s="24">
        <v>9</v>
      </c>
    </row>
    <row r="69" spans="1:15" ht="12.75">
      <c r="A69" s="17">
        <v>3</v>
      </c>
      <c r="B69" s="9" t="str">
        <f>8!B8</f>
        <v>DRACI MNETĚŠ</v>
      </c>
      <c r="C69" s="9">
        <f>8!C8</f>
        <v>3</v>
      </c>
      <c r="D69" s="23">
        <f>8!D8</f>
        <v>0.000542824074074074</v>
      </c>
      <c r="F69" s="17">
        <v>3</v>
      </c>
      <c r="G69" s="9" t="str">
        <f>'20'!B8</f>
        <v>Mondi Štětí</v>
      </c>
      <c r="H69" s="9">
        <f>'20'!C8</f>
        <v>2</v>
      </c>
      <c r="I69" s="23">
        <f>'20'!D8</f>
        <v>0.000544212962962963</v>
      </c>
      <c r="K69" s="17">
        <v>2</v>
      </c>
      <c r="L69" s="9" t="str">
        <f>'29'!B7</f>
        <v>Chládek&amp;Tintěra </v>
      </c>
      <c r="M69" s="9">
        <f>'29'!C7</f>
        <v>2</v>
      </c>
      <c r="N69" s="23">
        <f>'29'!D7</f>
        <v>0.000590162037037037</v>
      </c>
      <c r="O69" s="24">
        <v>10</v>
      </c>
    </row>
    <row r="70" spans="1:15" ht="12.75">
      <c r="A70" s="17">
        <v>4</v>
      </c>
      <c r="B70" s="9" t="str">
        <f>8!B9</f>
        <v>HAKA dragons</v>
      </c>
      <c r="C70" s="9">
        <f>8!C9</f>
        <v>2</v>
      </c>
      <c r="D70" s="23">
        <f>8!D9</f>
        <v>0.0005354166666666667</v>
      </c>
      <c r="F70" s="17">
        <v>4</v>
      </c>
      <c r="G70" s="9" t="str">
        <f>'20'!B9</f>
        <v>DRACI MNETĚŠ</v>
      </c>
      <c r="H70" s="9">
        <f>'20'!C9</f>
        <v>3</v>
      </c>
      <c r="I70" s="23">
        <f>'20'!D9</f>
        <v>0.0005511574074074073</v>
      </c>
      <c r="K70" s="17">
        <v>1</v>
      </c>
      <c r="L70" s="9" t="str">
        <f>'29'!B6</f>
        <v>Ponorka</v>
      </c>
      <c r="M70" s="9">
        <f>'29'!C6</f>
        <v>3</v>
      </c>
      <c r="N70" s="23">
        <f>'29'!D6</f>
        <v>0.000599074074074074</v>
      </c>
      <c r="O70" s="24">
        <v>11</v>
      </c>
    </row>
    <row r="71" spans="1:14" ht="12.75">
      <c r="A71" s="26" t="s">
        <v>75</v>
      </c>
      <c r="B71" s="27">
        <v>9</v>
      </c>
      <c r="D71" s="28">
        <f>VLOOKUP(B71,časák!$A$4:$D$34,4,0)</f>
        <v>0.4833330666666666</v>
      </c>
      <c r="F71" s="26" t="s">
        <v>75</v>
      </c>
      <c r="G71" s="27">
        <v>21</v>
      </c>
      <c r="I71" s="28">
        <f>VLOOKUP(G71,časák!$A$4:$D$34,4,0)</f>
        <v>0.6041660333266665</v>
      </c>
      <c r="K71" s="26" t="s">
        <v>75</v>
      </c>
      <c r="L71" s="27">
        <v>30</v>
      </c>
      <c r="N71" s="28">
        <f>VLOOKUP(L71,časák!$A$4:$D$34,4,0)</f>
        <v>0.6791657333266664</v>
      </c>
    </row>
    <row r="72" spans="1:15" ht="12.75">
      <c r="A72" s="16" t="s">
        <v>65</v>
      </c>
      <c r="B72" s="16" t="s">
        <v>66</v>
      </c>
      <c r="C72" s="16" t="s">
        <v>67</v>
      </c>
      <c r="D72" s="16" t="s">
        <v>68</v>
      </c>
      <c r="F72" s="16" t="s">
        <v>65</v>
      </c>
      <c r="G72" s="16" t="s">
        <v>66</v>
      </c>
      <c r="H72" s="16" t="s">
        <v>67</v>
      </c>
      <c r="I72" s="16" t="s">
        <v>68</v>
      </c>
      <c r="K72" s="16" t="s">
        <v>65</v>
      </c>
      <c r="L72" s="16" t="s">
        <v>66</v>
      </c>
      <c r="M72" s="16" t="s">
        <v>67</v>
      </c>
      <c r="N72" s="16" t="s">
        <v>68</v>
      </c>
      <c r="O72" s="29" t="s">
        <v>67</v>
      </c>
    </row>
    <row r="73" spans="1:15" ht="12.75">
      <c r="A73" s="17">
        <v>1</v>
      </c>
      <c r="B73" s="9" t="str">
        <f>9!B6</f>
        <v>2JCP </v>
      </c>
      <c r="C73" s="9">
        <f>9!C6</f>
        <v>3</v>
      </c>
      <c r="D73" s="23">
        <f>9!D6</f>
        <v>0.0005633101851851852</v>
      </c>
      <c r="F73" s="17">
        <v>1</v>
      </c>
      <c r="G73" s="9" t="str">
        <f>'21'!B6</f>
        <v>A-FITNESS Roudnice nad Labem</v>
      </c>
      <c r="H73" s="9">
        <f>'21'!C6</f>
        <v>4</v>
      </c>
      <c r="I73" s="23">
        <f>'21'!D6</f>
        <v>0.0005424768518518518</v>
      </c>
      <c r="K73" s="17">
        <v>2</v>
      </c>
      <c r="L73" s="9" t="str">
        <f>'30'!B7</f>
        <v>DRACI MNETĚŠ</v>
      </c>
      <c r="M73" s="9">
        <f>'30'!C7</f>
        <v>1</v>
      </c>
      <c r="N73" s="23">
        <f>'30'!D7</f>
        <v>0.0005277777777777778</v>
      </c>
      <c r="O73" s="24">
        <v>5</v>
      </c>
    </row>
    <row r="74" spans="1:15" ht="12.75">
      <c r="A74" s="17">
        <v>2</v>
      </c>
      <c r="B74" s="9" t="str">
        <f>9!B7</f>
        <v>Klub třeboňských kaprů</v>
      </c>
      <c r="C74" s="9">
        <f>9!C7</f>
        <v>2</v>
      </c>
      <c r="D74" s="23">
        <f>9!D7</f>
        <v>0.0005583333333333333</v>
      </c>
      <c r="F74" s="17">
        <v>2</v>
      </c>
      <c r="G74" s="9" t="str">
        <f>'21'!B7</f>
        <v>DT Předonín</v>
      </c>
      <c r="H74" s="9">
        <f>'21'!C7</f>
        <v>1</v>
      </c>
      <c r="I74" s="23">
        <f>'21'!D7</f>
        <v>0.0005251157407407407</v>
      </c>
      <c r="K74" s="17">
        <v>1</v>
      </c>
      <c r="L74" s="9" t="str">
        <f>'30'!B6</f>
        <v>A-FITNESS Roudnice nad Labem</v>
      </c>
      <c r="M74" s="9">
        <f>'30'!C6</f>
        <v>2</v>
      </c>
      <c r="N74" s="23">
        <f>'30'!D6</f>
        <v>0.0005368055555555556</v>
      </c>
      <c r="O74" s="24">
        <v>6</v>
      </c>
    </row>
    <row r="75" spans="1:15" ht="12.75">
      <c r="A75" s="17">
        <v>3</v>
      </c>
      <c r="B75" s="9" t="str">
        <f>9!B8</f>
        <v>DT Předonín</v>
      </c>
      <c r="C75" s="9">
        <f>9!C8</f>
        <v>1</v>
      </c>
      <c r="D75" s="23">
        <f>9!D8</f>
        <v>0.0005287037037037036</v>
      </c>
      <c r="F75" s="17">
        <v>3</v>
      </c>
      <c r="G75" s="9" t="str">
        <f>'21'!B8</f>
        <v>HAKA dragons</v>
      </c>
      <c r="H75" s="9">
        <f>'21'!C8</f>
        <v>2</v>
      </c>
      <c r="I75" s="23">
        <f>'21'!D8</f>
        <v>0.0005310185185185186</v>
      </c>
      <c r="K75" s="17">
        <v>3</v>
      </c>
      <c r="L75" s="9" t="str">
        <f>'30'!B8</f>
        <v>2JCP </v>
      </c>
      <c r="M75" s="9">
        <f>'30'!C8</f>
        <v>3</v>
      </c>
      <c r="N75" s="23">
        <f>'30'!D8</f>
        <v>0.0005403935185185185</v>
      </c>
      <c r="O75" s="24">
        <v>7</v>
      </c>
    </row>
    <row r="76" spans="1:15" ht="12.75">
      <c r="A76" s="17">
        <v>4</v>
      </c>
      <c r="B76" s="9" t="str">
        <f>9!B9</f>
        <v>Ponorka</v>
      </c>
      <c r="C76" s="9">
        <f>9!C9</f>
        <v>4</v>
      </c>
      <c r="D76" s="23">
        <f>9!D9</f>
        <v>0.000574537037037037</v>
      </c>
      <c r="F76" s="17">
        <v>4</v>
      </c>
      <c r="G76" s="9" t="str">
        <f>'21'!B9</f>
        <v>2JCP </v>
      </c>
      <c r="H76" s="9">
        <f>'21'!C9</f>
        <v>3</v>
      </c>
      <c r="I76" s="23">
        <f>'21'!D9</f>
        <v>0.0005400462962962963</v>
      </c>
      <c r="K76" s="17">
        <v>4</v>
      </c>
      <c r="L76" s="9" t="str">
        <f>'30'!B9</f>
        <v>Klub třeboňských kaprů</v>
      </c>
      <c r="M76" s="9">
        <f>'30'!C9</f>
        <v>4</v>
      </c>
      <c r="N76" s="23">
        <f>'30'!D9</f>
        <v>0.0005518518518518519</v>
      </c>
      <c r="O76" s="24">
        <v>8</v>
      </c>
    </row>
    <row r="77" spans="1:14" ht="12.75">
      <c r="A77" s="26" t="s">
        <v>75</v>
      </c>
      <c r="B77" s="27">
        <v>10</v>
      </c>
      <c r="D77" s="28">
        <f>VLOOKUP(B77,časák!$A$4:$D$34,4,0)</f>
        <v>0.4916663666666666</v>
      </c>
      <c r="K77" s="26" t="s">
        <v>75</v>
      </c>
      <c r="L77" s="27">
        <v>31</v>
      </c>
      <c r="N77" s="28">
        <f>VLOOKUP(L77,časák!$A$4:$D$34,4,0)</f>
        <v>0.6874990333266664</v>
      </c>
    </row>
    <row r="78" spans="1:15" ht="12.75">
      <c r="A78" s="16" t="s">
        <v>65</v>
      </c>
      <c r="B78" s="16" t="s">
        <v>66</v>
      </c>
      <c r="C78" s="16" t="s">
        <v>67</v>
      </c>
      <c r="D78" s="16" t="s">
        <v>68</v>
      </c>
      <c r="K78" s="16" t="s">
        <v>65</v>
      </c>
      <c r="L78" s="16" t="s">
        <v>66</v>
      </c>
      <c r="M78" s="16" t="s">
        <v>67</v>
      </c>
      <c r="N78" s="16" t="s">
        <v>68</v>
      </c>
      <c r="O78" s="29" t="s">
        <v>67</v>
      </c>
    </row>
    <row r="79" spans="1:15" ht="12.75">
      <c r="A79" s="17">
        <v>1</v>
      </c>
      <c r="B79" s="9" t="str">
        <f>'10'!B6</f>
        <v>Chládek&amp;Tintěra </v>
      </c>
      <c r="C79" s="9">
        <f>'10'!C6</f>
        <v>3</v>
      </c>
      <c r="D79" s="23">
        <f>'10'!D6</f>
        <v>0.0005899305555555556</v>
      </c>
      <c r="K79" s="17">
        <v>2</v>
      </c>
      <c r="L79" s="9" t="str">
        <f>'31'!B7</f>
        <v>Škodováci</v>
      </c>
      <c r="M79" s="9">
        <f>'31'!C7</f>
        <v>1</v>
      </c>
      <c r="N79" s="23">
        <f>'31'!D7</f>
        <v>0.0005202546296296296</v>
      </c>
      <c r="O79" s="24">
        <v>1</v>
      </c>
    </row>
    <row r="80" spans="1:15" ht="12.75">
      <c r="A80" s="17">
        <v>2</v>
      </c>
      <c r="B80" s="9" t="str">
        <f>'10'!B7</f>
        <v>Mondi Štětí</v>
      </c>
      <c r="C80" s="9">
        <f>'10'!C7</f>
        <v>1</v>
      </c>
      <c r="D80" s="23">
        <f>'10'!D7</f>
        <v>0.0005314814814814815</v>
      </c>
      <c r="K80" s="17">
        <v>3</v>
      </c>
      <c r="L80" s="9" t="str">
        <f>'31'!B8</f>
        <v>DT Předonín</v>
      </c>
      <c r="M80" s="9">
        <f>'31'!C8</f>
        <v>2</v>
      </c>
      <c r="N80" s="23">
        <f>'31'!D8</f>
        <v>0.0005287037037037036</v>
      </c>
      <c r="O80" s="24">
        <v>2</v>
      </c>
    </row>
    <row r="81" spans="1:15" ht="12.75">
      <c r="A81" s="17">
        <v>3</v>
      </c>
      <c r="B81" s="9" t="str">
        <f>'10'!B8</f>
        <v>A-FITNESS Roudnice nad Labem</v>
      </c>
      <c r="C81" s="9">
        <f>'10'!C8</f>
        <v>2</v>
      </c>
      <c r="D81" s="23">
        <f>'10'!D8</f>
        <v>0.0005423611111111111</v>
      </c>
      <c r="K81" s="17">
        <v>1</v>
      </c>
      <c r="L81" s="9" t="str">
        <f>'31'!B6</f>
        <v>HAKA dragons</v>
      </c>
      <c r="M81" s="9">
        <f>'31'!C6</f>
        <v>3</v>
      </c>
      <c r="N81" s="23">
        <f>'31'!D6</f>
        <v>0.0005351851851851852</v>
      </c>
      <c r="O81" s="24">
        <v>3</v>
      </c>
    </row>
    <row r="82" spans="1:15" ht="12.75">
      <c r="A82" s="17">
        <v>4</v>
      </c>
      <c r="B82" s="9" t="str">
        <f>'10'!B9</f>
        <v>Votroci z Litoměřic</v>
      </c>
      <c r="C82" s="9">
        <f>'10'!C9</f>
        <v>4</v>
      </c>
      <c r="D82" s="23">
        <f>'10'!D9</f>
        <v>0.0005935185185185185</v>
      </c>
      <c r="K82" s="17">
        <v>4</v>
      </c>
      <c r="L82" s="9" t="str">
        <f>'31'!B9</f>
        <v>Mondi Štětí</v>
      </c>
      <c r="M82" s="9">
        <f>'31'!C9</f>
        <v>4</v>
      </c>
      <c r="N82" s="23">
        <f>'31'!D9</f>
        <v>0.0005395833333333333</v>
      </c>
      <c r="O82" s="24">
        <v>4</v>
      </c>
    </row>
  </sheetData>
  <sheetProtection selectLockedCells="1" selectUnlockedCells="1"/>
  <mergeCells count="10">
    <mergeCell ref="A64:D64"/>
    <mergeCell ref="F64:I64"/>
    <mergeCell ref="K64:N64"/>
    <mergeCell ref="A1:D1"/>
    <mergeCell ref="F1:I1"/>
    <mergeCell ref="K1:N1"/>
    <mergeCell ref="F22:I22"/>
    <mergeCell ref="A37:D37"/>
    <mergeCell ref="F37:I37"/>
    <mergeCell ref="K37:N37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C110"/>
  <sheetViews>
    <sheetView zoomScale="80" zoomScaleNormal="80" zoomScalePageLayoutView="0" workbookViewId="0" topLeftCell="A1">
      <selection activeCell="B2" sqref="B2"/>
    </sheetView>
  </sheetViews>
  <sheetFormatPr defaultColWidth="11.57421875" defaultRowHeight="12.75"/>
  <cols>
    <col min="1" max="1" width="11.57421875" style="0" customWidth="1"/>
    <col min="2" max="2" width="49.7109375" style="0" customWidth="1"/>
    <col min="3" max="3" width="16.140625" style="0" customWidth="1"/>
  </cols>
  <sheetData>
    <row r="1" spans="1:3" ht="12.75">
      <c r="A1" s="16" t="s">
        <v>67</v>
      </c>
      <c r="B1" s="16" t="s">
        <v>66</v>
      </c>
      <c r="C1" s="16" t="s">
        <v>68</v>
      </c>
    </row>
    <row r="2" spans="1:3" ht="12.75">
      <c r="A2" s="17">
        <v>1</v>
      </c>
      <c r="B2" s="30">
        <f>1!B4</f>
        <v>0</v>
      </c>
      <c r="C2" s="23">
        <f>1!D4</f>
        <v>0</v>
      </c>
    </row>
    <row r="3" spans="1:3" ht="12.75">
      <c r="A3" s="17">
        <v>2</v>
      </c>
      <c r="B3" s="9" t="str">
        <f>1!B5</f>
        <v>posádka</v>
      </c>
      <c r="C3" s="23" t="str">
        <f>1!D5</f>
        <v>čas[MM:SS,0]</v>
      </c>
    </row>
    <row r="4" spans="1:3" ht="12.75">
      <c r="A4" s="17">
        <v>3</v>
      </c>
      <c r="B4" s="9" t="str">
        <f>1!B6</f>
        <v>PETERSON TECHNIK + AUTODIELY SLOVAKIA</v>
      </c>
      <c r="C4" s="23">
        <f>1!D6</f>
        <v>0.000628587962962963</v>
      </c>
    </row>
    <row r="5" spans="1:3" ht="12.75">
      <c r="A5" s="17">
        <v>4</v>
      </c>
      <c r="B5" s="9" t="str">
        <f>1!B7</f>
        <v>AD technik</v>
      </c>
      <c r="C5" s="23">
        <f>1!D7</f>
        <v>0.0006017361111111112</v>
      </c>
    </row>
    <row r="6" spans="1:3" ht="12.75">
      <c r="A6" s="16" t="s">
        <v>65</v>
      </c>
      <c r="B6" s="16" t="s">
        <v>66</v>
      </c>
      <c r="C6" s="16" t="s">
        <v>68</v>
      </c>
    </row>
    <row r="7" spans="1:3" ht="12.75">
      <c r="A7" s="17">
        <v>1</v>
      </c>
      <c r="B7" s="30" t="str">
        <f>1!B9</f>
        <v>-</v>
      </c>
      <c r="C7" s="23">
        <f>1!D9</f>
        <v>0</v>
      </c>
    </row>
    <row r="8" spans="1:3" ht="12.75">
      <c r="A8" s="17">
        <v>2</v>
      </c>
      <c r="B8" s="9">
        <f>1!B10</f>
        <v>0</v>
      </c>
      <c r="C8" s="23">
        <f>1!D10</f>
        <v>0</v>
      </c>
    </row>
    <row r="9" spans="1:3" ht="12.75">
      <c r="A9" s="17">
        <v>3</v>
      </c>
      <c r="B9" s="9">
        <f>1!B11</f>
        <v>0</v>
      </c>
      <c r="C9" s="23">
        <f>1!D11</f>
        <v>0</v>
      </c>
    </row>
    <row r="10" spans="1:3" ht="12.75">
      <c r="A10" s="17">
        <v>4</v>
      </c>
      <c r="B10" s="9">
        <f>1!B12</f>
        <v>0</v>
      </c>
      <c r="C10" s="23">
        <f>1!D12</f>
        <v>0</v>
      </c>
    </row>
    <row r="11" spans="1:3" ht="12.75">
      <c r="A11" s="16" t="s">
        <v>65</v>
      </c>
      <c r="B11" s="16" t="s">
        <v>66</v>
      </c>
      <c r="C11" s="16" t="s">
        <v>68</v>
      </c>
    </row>
    <row r="12" spans="1:3" ht="12.75">
      <c r="A12" s="17">
        <v>1</v>
      </c>
      <c r="B12" s="30">
        <f>1!B14</f>
        <v>0</v>
      </c>
      <c r="C12" s="23">
        <f>1!D14</f>
        <v>0</v>
      </c>
    </row>
    <row r="13" spans="1:3" ht="12.75">
      <c r="A13" s="17">
        <v>2</v>
      </c>
      <c r="B13" s="9">
        <f>1!B15</f>
        <v>0</v>
      </c>
      <c r="C13" s="23">
        <f>1!D15</f>
        <v>0</v>
      </c>
    </row>
    <row r="14" spans="1:3" ht="12.75">
      <c r="A14" s="17">
        <v>3</v>
      </c>
      <c r="B14" s="9">
        <f>1!B16</f>
        <v>0</v>
      </c>
      <c r="C14" s="23">
        <f>1!D16</f>
        <v>0</v>
      </c>
    </row>
    <row r="15" spans="1:3" ht="12.75">
      <c r="A15" s="17">
        <v>4</v>
      </c>
      <c r="B15" s="9">
        <f>1!B17</f>
        <v>0</v>
      </c>
      <c r="C15" s="23">
        <f>1!D17</f>
        <v>0</v>
      </c>
    </row>
    <row r="16" spans="1:3" ht="12.75">
      <c r="A16" s="16" t="s">
        <v>65</v>
      </c>
      <c r="B16" s="16" t="s">
        <v>66</v>
      </c>
      <c r="C16" s="16" t="s">
        <v>68</v>
      </c>
    </row>
    <row r="17" spans="1:3" ht="12.75">
      <c r="A17" s="17">
        <v>1</v>
      </c>
      <c r="B17" s="30">
        <f>1!B19</f>
        <v>0</v>
      </c>
      <c r="C17" s="23">
        <f>1!D19</f>
        <v>0</v>
      </c>
    </row>
    <row r="18" spans="1:3" ht="12.75">
      <c r="A18" s="17">
        <v>2</v>
      </c>
      <c r="B18" s="9">
        <f>1!B20</f>
        <v>0</v>
      </c>
      <c r="C18" s="23">
        <f>1!D20</f>
        <v>0</v>
      </c>
    </row>
    <row r="19" spans="1:3" ht="12.75">
      <c r="A19" s="17">
        <v>3</v>
      </c>
      <c r="B19" s="9">
        <f>1!B21</f>
        <v>0</v>
      </c>
      <c r="C19" s="23">
        <f>1!D21</f>
        <v>0</v>
      </c>
    </row>
    <row r="20" spans="1:3" ht="12.75">
      <c r="A20" s="17">
        <v>4</v>
      </c>
      <c r="B20" s="9">
        <f>1!B22</f>
        <v>0</v>
      </c>
      <c r="C20" s="23">
        <f>1!D22</f>
        <v>0</v>
      </c>
    </row>
    <row r="21" spans="1:3" ht="12.75">
      <c r="A21" s="16" t="s">
        <v>65</v>
      </c>
      <c r="B21" s="16" t="s">
        <v>66</v>
      </c>
      <c r="C21" s="16" t="s">
        <v>68</v>
      </c>
    </row>
    <row r="22" spans="1:3" ht="12.75">
      <c r="A22" s="17">
        <v>1</v>
      </c>
      <c r="B22" s="30">
        <f>1!B24</f>
        <v>0</v>
      </c>
      <c r="C22" s="23">
        <f>1!D24</f>
        <v>0</v>
      </c>
    </row>
    <row r="23" spans="1:3" ht="12.75">
      <c r="A23" s="17">
        <v>2</v>
      </c>
      <c r="B23" s="9">
        <f>1!B25</f>
        <v>0</v>
      </c>
      <c r="C23" s="23">
        <f>1!D25</f>
        <v>0</v>
      </c>
    </row>
    <row r="24" spans="1:3" ht="12.75">
      <c r="A24" s="17">
        <v>3</v>
      </c>
      <c r="B24" s="9">
        <f>1!B26</f>
        <v>0</v>
      </c>
      <c r="C24" s="23">
        <f>1!D26</f>
        <v>0</v>
      </c>
    </row>
    <row r="25" spans="1:3" ht="12.75">
      <c r="A25" s="17">
        <v>4</v>
      </c>
      <c r="B25" s="9">
        <f>1!B27</f>
        <v>0</v>
      </c>
      <c r="C25" s="23">
        <f>1!D27</f>
        <v>0</v>
      </c>
    </row>
    <row r="26" spans="1:3" ht="12.75">
      <c r="A26" s="16" t="s">
        <v>65</v>
      </c>
      <c r="B26" s="16" t="s">
        <v>66</v>
      </c>
      <c r="C26" s="16" t="s">
        <v>68</v>
      </c>
    </row>
    <row r="27" spans="1:3" ht="12.75">
      <c r="A27" s="17">
        <v>1</v>
      </c>
      <c r="B27" s="30">
        <f>1!B29</f>
        <v>0</v>
      </c>
      <c r="C27" s="23">
        <f>1!D29</f>
        <v>0</v>
      </c>
    </row>
    <row r="28" spans="1:3" ht="12.75">
      <c r="A28" s="17">
        <v>2</v>
      </c>
      <c r="B28" s="9">
        <f>1!B30</f>
        <v>0</v>
      </c>
      <c r="C28" s="23">
        <f>1!D30</f>
        <v>0</v>
      </c>
    </row>
    <row r="29" spans="1:3" ht="12.75">
      <c r="A29" s="17">
        <v>3</v>
      </c>
      <c r="B29" s="9">
        <f>1!B31</f>
        <v>0</v>
      </c>
      <c r="C29" s="23">
        <f>1!D31</f>
        <v>0</v>
      </c>
    </row>
    <row r="30" spans="1:3" ht="12.75">
      <c r="A30" s="17">
        <v>4</v>
      </c>
      <c r="B30" s="9">
        <f>1!B32</f>
        <v>0</v>
      </c>
      <c r="C30" s="23">
        <f>1!D32</f>
        <v>0</v>
      </c>
    </row>
    <row r="31" spans="1:3" ht="12.75">
      <c r="A31" s="16" t="s">
        <v>65</v>
      </c>
      <c r="B31" s="16" t="s">
        <v>66</v>
      </c>
      <c r="C31" s="16" t="s">
        <v>68</v>
      </c>
    </row>
    <row r="32" spans="1:3" ht="12.75">
      <c r="A32" s="17">
        <v>1</v>
      </c>
      <c r="B32" s="30">
        <f>1!B34</f>
        <v>0</v>
      </c>
      <c r="C32" s="23">
        <f>1!D34</f>
        <v>0</v>
      </c>
    </row>
    <row r="33" spans="1:3" ht="12.75">
      <c r="A33" s="17">
        <v>2</v>
      </c>
      <c r="B33" s="9">
        <f>1!B35</f>
        <v>0</v>
      </c>
      <c r="C33" s="23">
        <f>1!D35</f>
        <v>0</v>
      </c>
    </row>
    <row r="34" spans="1:3" ht="12.75">
      <c r="A34" s="17">
        <v>3</v>
      </c>
      <c r="B34" s="9">
        <f>1!B36</f>
        <v>0</v>
      </c>
      <c r="C34" s="23">
        <f>1!D36</f>
        <v>0</v>
      </c>
    </row>
    <row r="35" spans="1:3" ht="12.75">
      <c r="A35" s="17">
        <v>4</v>
      </c>
      <c r="B35" s="9">
        <f>1!B37</f>
        <v>0</v>
      </c>
      <c r="C35" s="23">
        <f>1!D37</f>
        <v>0</v>
      </c>
    </row>
    <row r="36" spans="1:3" ht="12.75">
      <c r="A36" s="16" t="s">
        <v>65</v>
      </c>
      <c r="B36" s="16" t="s">
        <v>66</v>
      </c>
      <c r="C36" s="16" t="s">
        <v>68</v>
      </c>
    </row>
    <row r="37" spans="1:3" ht="12.75">
      <c r="A37" s="17">
        <v>1</v>
      </c>
      <c r="B37" s="30">
        <f>1!B39</f>
        <v>0</v>
      </c>
      <c r="C37" s="23">
        <f>1!D39</f>
        <v>0</v>
      </c>
    </row>
    <row r="38" spans="1:3" ht="12.75">
      <c r="A38" s="17">
        <v>2</v>
      </c>
      <c r="B38" s="9">
        <f>1!B40</f>
        <v>0</v>
      </c>
      <c r="C38" s="23">
        <f>1!D40</f>
        <v>0</v>
      </c>
    </row>
    <row r="39" spans="1:3" ht="12.75">
      <c r="A39" s="17">
        <v>3</v>
      </c>
      <c r="B39" s="9">
        <f>1!B41</f>
        <v>0</v>
      </c>
      <c r="C39" s="23">
        <f>1!D41</f>
        <v>0</v>
      </c>
    </row>
    <row r="40" spans="1:3" ht="12.75">
      <c r="A40" s="17">
        <v>4</v>
      </c>
      <c r="B40" s="9">
        <f>1!B42</f>
        <v>0</v>
      </c>
      <c r="C40" s="23">
        <f>1!D42</f>
        <v>0</v>
      </c>
    </row>
    <row r="41" spans="1:3" ht="12.75">
      <c r="A41" s="16" t="s">
        <v>65</v>
      </c>
      <c r="B41" s="16" t="s">
        <v>66</v>
      </c>
      <c r="C41" s="16" t="s">
        <v>68</v>
      </c>
    </row>
    <row r="42" spans="1:3" ht="12.75">
      <c r="A42" s="17">
        <v>1</v>
      </c>
      <c r="B42" s="30">
        <f>1!B44</f>
        <v>0</v>
      </c>
      <c r="C42" s="23">
        <f>1!D44</f>
        <v>0</v>
      </c>
    </row>
    <row r="43" spans="1:3" ht="12.75">
      <c r="A43" s="17">
        <v>2</v>
      </c>
      <c r="B43" s="9">
        <f>1!B45</f>
        <v>0</v>
      </c>
      <c r="C43" s="23">
        <f>1!D45</f>
        <v>0</v>
      </c>
    </row>
    <row r="44" spans="1:3" ht="12.75">
      <c r="A44" s="17">
        <v>3</v>
      </c>
      <c r="B44" s="9">
        <f>1!B46</f>
        <v>0</v>
      </c>
      <c r="C44" s="23">
        <f>1!D46</f>
        <v>0</v>
      </c>
    </row>
    <row r="45" spans="1:3" ht="12.75">
      <c r="A45" s="17">
        <v>4</v>
      </c>
      <c r="B45" s="9">
        <f>1!B47</f>
        <v>0</v>
      </c>
      <c r="C45" s="23">
        <f>1!D47</f>
        <v>0</v>
      </c>
    </row>
    <row r="46" spans="1:3" ht="12.75">
      <c r="A46" s="16" t="s">
        <v>65</v>
      </c>
      <c r="B46" s="16" t="s">
        <v>66</v>
      </c>
      <c r="C46" s="16" t="s">
        <v>68</v>
      </c>
    </row>
    <row r="47" spans="1:3" ht="12.75">
      <c r="A47" s="17">
        <v>1</v>
      </c>
      <c r="B47" s="30">
        <f>1!B49</f>
        <v>0</v>
      </c>
      <c r="C47" s="23">
        <f>1!D49</f>
        <v>0</v>
      </c>
    </row>
    <row r="48" spans="1:3" ht="12.75">
      <c r="A48" s="17">
        <v>2</v>
      </c>
      <c r="B48" s="9">
        <f>1!B50</f>
        <v>0</v>
      </c>
      <c r="C48" s="23">
        <f>1!D50</f>
        <v>0</v>
      </c>
    </row>
    <row r="49" spans="1:3" ht="12.75">
      <c r="A49" s="17">
        <v>3</v>
      </c>
      <c r="B49" s="9">
        <f>1!B51</f>
        <v>0</v>
      </c>
      <c r="C49" s="23">
        <f>1!D51</f>
        <v>0</v>
      </c>
    </row>
    <row r="50" spans="1:3" ht="12.75">
      <c r="A50" s="17">
        <v>4</v>
      </c>
      <c r="B50" s="9">
        <f>1!B52</f>
        <v>0</v>
      </c>
      <c r="C50" s="23">
        <f>1!D52</f>
        <v>0</v>
      </c>
    </row>
    <row r="51" spans="1:3" ht="12.75">
      <c r="A51" s="16" t="s">
        <v>65</v>
      </c>
      <c r="B51" s="16" t="s">
        <v>66</v>
      </c>
      <c r="C51" s="16" t="s">
        <v>68</v>
      </c>
    </row>
    <row r="52" spans="1:3" ht="12.75">
      <c r="A52" s="17">
        <v>1</v>
      </c>
      <c r="B52" s="30">
        <f>1!B54</f>
        <v>0</v>
      </c>
      <c r="C52" s="23">
        <f>1!D54</f>
        <v>0</v>
      </c>
    </row>
    <row r="53" spans="1:3" ht="12.75">
      <c r="A53" s="17">
        <v>2</v>
      </c>
      <c r="B53" s="9">
        <f>1!B55</f>
        <v>0</v>
      </c>
      <c r="C53" s="23">
        <f>1!D55</f>
        <v>0</v>
      </c>
    </row>
    <row r="54" spans="1:3" ht="12.75">
      <c r="A54" s="17">
        <v>3</v>
      </c>
      <c r="B54" s="9">
        <f>1!B56</f>
        <v>0</v>
      </c>
      <c r="C54" s="23">
        <f>1!D56</f>
        <v>0</v>
      </c>
    </row>
    <row r="55" spans="1:3" ht="12.75">
      <c r="A55" s="17">
        <v>4</v>
      </c>
      <c r="B55" s="9">
        <f>1!B57</f>
        <v>0</v>
      </c>
      <c r="C55" s="23">
        <f>1!D57</f>
        <v>0</v>
      </c>
    </row>
    <row r="56" spans="1:3" ht="12.75">
      <c r="A56" s="16" t="s">
        <v>65</v>
      </c>
      <c r="B56" s="16" t="s">
        <v>66</v>
      </c>
      <c r="C56" s="16" t="s">
        <v>68</v>
      </c>
    </row>
    <row r="57" spans="1:3" ht="12.75">
      <c r="A57" s="17">
        <v>1</v>
      </c>
      <c r="B57" s="30">
        <f>1!B59</f>
        <v>0</v>
      </c>
      <c r="C57" s="23">
        <f>1!D59</f>
        <v>0</v>
      </c>
    </row>
    <row r="58" spans="1:3" ht="12.75">
      <c r="A58" s="17">
        <v>2</v>
      </c>
      <c r="B58" s="9">
        <f>1!B60</f>
        <v>0</v>
      </c>
      <c r="C58" s="23">
        <f>1!D60</f>
        <v>0</v>
      </c>
    </row>
    <row r="59" spans="1:3" ht="12.75">
      <c r="A59" s="17">
        <v>3</v>
      </c>
      <c r="B59" s="9">
        <f>1!B61</f>
        <v>0</v>
      </c>
      <c r="C59" s="23">
        <f>1!D61</f>
        <v>0</v>
      </c>
    </row>
    <row r="60" spans="1:3" ht="12.75">
      <c r="A60" s="17">
        <v>4</v>
      </c>
      <c r="B60" s="9">
        <f>1!B62</f>
        <v>0</v>
      </c>
      <c r="C60" s="23">
        <f>1!D62</f>
        <v>0</v>
      </c>
    </row>
    <row r="61" spans="1:3" ht="12.75">
      <c r="A61" s="16" t="s">
        <v>65</v>
      </c>
      <c r="B61" s="16" t="s">
        <v>66</v>
      </c>
      <c r="C61" s="16" t="s">
        <v>68</v>
      </c>
    </row>
    <row r="62" spans="1:3" ht="12.75">
      <c r="A62" s="17">
        <v>1</v>
      </c>
      <c r="B62" s="30">
        <f>1!B64</f>
        <v>0</v>
      </c>
      <c r="C62" s="23">
        <f>1!D64</f>
        <v>0</v>
      </c>
    </row>
    <row r="63" spans="1:3" ht="12.75">
      <c r="A63" s="17">
        <v>2</v>
      </c>
      <c r="B63" s="9">
        <f>1!B65</f>
        <v>0</v>
      </c>
      <c r="C63" s="23">
        <f>1!D65</f>
        <v>0</v>
      </c>
    </row>
    <row r="64" spans="1:3" ht="12.75">
      <c r="A64" s="17">
        <v>3</v>
      </c>
      <c r="B64" s="9">
        <f>1!B66</f>
        <v>0</v>
      </c>
      <c r="C64" s="23">
        <f>1!D66</f>
        <v>0</v>
      </c>
    </row>
    <row r="65" spans="1:3" ht="12.75">
      <c r="A65" s="17">
        <v>4</v>
      </c>
      <c r="B65" s="9">
        <f>1!B67</f>
        <v>0</v>
      </c>
      <c r="C65" s="23">
        <f>1!D67</f>
        <v>0</v>
      </c>
    </row>
    <row r="66" spans="1:3" ht="12.75">
      <c r="A66" s="16" t="s">
        <v>65</v>
      </c>
      <c r="B66" s="16" t="s">
        <v>66</v>
      </c>
      <c r="C66" s="16" t="s">
        <v>68</v>
      </c>
    </row>
    <row r="67" spans="1:3" ht="12.75">
      <c r="A67" s="17">
        <v>1</v>
      </c>
      <c r="B67" s="30">
        <f>1!B69</f>
        <v>0</v>
      </c>
      <c r="C67" s="23">
        <f>1!D69</f>
        <v>0</v>
      </c>
    </row>
    <row r="68" spans="1:3" ht="12.75">
      <c r="A68" s="17">
        <v>2</v>
      </c>
      <c r="B68" s="9">
        <f>1!B70</f>
        <v>0</v>
      </c>
      <c r="C68" s="23">
        <f>1!D70</f>
        <v>0</v>
      </c>
    </row>
    <row r="69" spans="1:3" ht="12.75">
      <c r="A69" s="17">
        <v>3</v>
      </c>
      <c r="B69" s="9">
        <f>1!B71</f>
        <v>0</v>
      </c>
      <c r="C69" s="23">
        <f>1!D71</f>
        <v>0</v>
      </c>
    </row>
    <row r="70" spans="1:3" ht="12.75">
      <c r="A70" s="17">
        <v>4</v>
      </c>
      <c r="B70" s="9">
        <f>1!B72</f>
        <v>0</v>
      </c>
      <c r="C70" s="23">
        <f>1!D72</f>
        <v>0</v>
      </c>
    </row>
    <row r="71" spans="1:3" ht="12.75">
      <c r="A71" s="16" t="s">
        <v>65</v>
      </c>
      <c r="B71" s="16" t="s">
        <v>66</v>
      </c>
      <c r="C71" s="16" t="s">
        <v>68</v>
      </c>
    </row>
    <row r="72" spans="1:3" ht="12.75">
      <c r="A72" s="17">
        <v>1</v>
      </c>
      <c r="B72" s="30">
        <f>1!B74</f>
        <v>0</v>
      </c>
      <c r="C72" s="23">
        <f>1!D74</f>
        <v>0</v>
      </c>
    </row>
    <row r="73" spans="1:3" ht="12.75">
      <c r="A73" s="17">
        <v>2</v>
      </c>
      <c r="B73" s="9">
        <f>1!B75</f>
        <v>0</v>
      </c>
      <c r="C73" s="23">
        <f>1!D75</f>
        <v>0</v>
      </c>
    </row>
    <row r="74" spans="1:3" ht="12.75">
      <c r="A74" s="17">
        <v>3</v>
      </c>
      <c r="B74" s="9">
        <f>1!B76</f>
        <v>0</v>
      </c>
      <c r="C74" s="23">
        <f>1!D76</f>
        <v>0</v>
      </c>
    </row>
    <row r="75" spans="1:3" ht="12.75">
      <c r="A75" s="17">
        <v>4</v>
      </c>
      <c r="B75" s="9">
        <f>1!B77</f>
        <v>0</v>
      </c>
      <c r="C75" s="23">
        <f>1!D77</f>
        <v>0</v>
      </c>
    </row>
    <row r="76" spans="1:3" ht="12.75">
      <c r="A76" s="16" t="s">
        <v>65</v>
      </c>
      <c r="B76" s="16" t="s">
        <v>66</v>
      </c>
      <c r="C76" s="16" t="s">
        <v>68</v>
      </c>
    </row>
    <row r="77" spans="1:3" ht="12.75">
      <c r="A77" s="17">
        <v>1</v>
      </c>
      <c r="B77" s="30">
        <f>1!B79</f>
        <v>0</v>
      </c>
      <c r="C77" s="23">
        <f>1!D79</f>
        <v>0</v>
      </c>
    </row>
    <row r="78" spans="1:3" ht="12.75">
      <c r="A78" s="17">
        <v>2</v>
      </c>
      <c r="B78" s="9">
        <f>1!B80</f>
        <v>0</v>
      </c>
      <c r="C78" s="23">
        <f>1!D80</f>
        <v>0</v>
      </c>
    </row>
    <row r="79" spans="1:3" ht="12.75">
      <c r="A79" s="17">
        <v>3</v>
      </c>
      <c r="B79" s="9">
        <f>1!B81</f>
        <v>0</v>
      </c>
      <c r="C79" s="23">
        <f>1!D81</f>
        <v>0</v>
      </c>
    </row>
    <row r="80" spans="1:3" ht="12.75">
      <c r="A80" s="17">
        <v>4</v>
      </c>
      <c r="B80" s="9">
        <f>1!B82</f>
        <v>0</v>
      </c>
      <c r="C80" s="23">
        <f>1!D82</f>
        <v>0</v>
      </c>
    </row>
    <row r="81" spans="1:3" ht="12.75">
      <c r="A81" s="16" t="s">
        <v>65</v>
      </c>
      <c r="B81" s="16" t="s">
        <v>66</v>
      </c>
      <c r="C81" s="16" t="s">
        <v>68</v>
      </c>
    </row>
    <row r="82" spans="1:3" ht="12.75">
      <c r="A82" s="17">
        <v>1</v>
      </c>
      <c r="B82" s="30">
        <f>1!B84</f>
        <v>0</v>
      </c>
      <c r="C82" s="23">
        <f>1!D84</f>
        <v>0</v>
      </c>
    </row>
    <row r="83" spans="1:3" ht="12.75">
      <c r="A83" s="17">
        <v>2</v>
      </c>
      <c r="B83" s="9">
        <f>1!B85</f>
        <v>0</v>
      </c>
      <c r="C83" s="23">
        <f>1!D85</f>
        <v>0</v>
      </c>
    </row>
    <row r="84" spans="1:3" ht="12.75">
      <c r="A84" s="17">
        <v>3</v>
      </c>
      <c r="B84" s="9">
        <f>1!B86</f>
        <v>0</v>
      </c>
      <c r="C84" s="23">
        <f>1!D86</f>
        <v>0</v>
      </c>
    </row>
    <row r="85" spans="1:3" ht="12.75">
      <c r="A85" s="17">
        <v>4</v>
      </c>
      <c r="B85" s="9">
        <f>1!B87</f>
        <v>0</v>
      </c>
      <c r="C85" s="23">
        <f>1!D87</f>
        <v>0</v>
      </c>
    </row>
    <row r="86" spans="1:3" ht="12.75">
      <c r="A86" s="16" t="s">
        <v>65</v>
      </c>
      <c r="B86" s="16" t="s">
        <v>66</v>
      </c>
      <c r="C86" s="16" t="s">
        <v>68</v>
      </c>
    </row>
    <row r="87" spans="1:3" ht="12.75">
      <c r="A87" s="17">
        <v>1</v>
      </c>
      <c r="B87" s="30">
        <f>1!B89</f>
        <v>0</v>
      </c>
      <c r="C87" s="23">
        <f>1!D89</f>
        <v>0</v>
      </c>
    </row>
    <row r="88" spans="1:3" ht="12.75">
      <c r="A88" s="17">
        <v>2</v>
      </c>
      <c r="B88" s="9">
        <f>1!B90</f>
        <v>0</v>
      </c>
      <c r="C88" s="23">
        <f>1!D90</f>
        <v>0</v>
      </c>
    </row>
    <row r="89" spans="1:3" ht="12.75">
      <c r="A89" s="17">
        <v>3</v>
      </c>
      <c r="B89" s="9">
        <f>1!B91</f>
        <v>0</v>
      </c>
      <c r="C89" s="23">
        <f>1!D91</f>
        <v>0</v>
      </c>
    </row>
    <row r="90" spans="1:3" ht="12.75">
      <c r="A90" s="17">
        <v>4</v>
      </c>
      <c r="B90" s="9">
        <f>1!B92</f>
        <v>0</v>
      </c>
      <c r="C90" s="23">
        <f>1!D92</f>
        <v>0</v>
      </c>
    </row>
    <row r="91" spans="1:3" ht="12.75">
      <c r="A91" s="16" t="s">
        <v>65</v>
      </c>
      <c r="B91" s="16" t="s">
        <v>66</v>
      </c>
      <c r="C91" s="16" t="s">
        <v>68</v>
      </c>
    </row>
    <row r="92" spans="1:3" ht="12.75">
      <c r="A92" s="17">
        <v>1</v>
      </c>
      <c r="B92" s="30">
        <f>1!B94</f>
        <v>0</v>
      </c>
      <c r="C92" s="23">
        <f>1!D94</f>
        <v>0</v>
      </c>
    </row>
    <row r="93" spans="1:3" ht="12.75">
      <c r="A93" s="17">
        <v>2</v>
      </c>
      <c r="B93" s="9">
        <f>1!B95</f>
        <v>0</v>
      </c>
      <c r="C93" s="23">
        <f>1!D95</f>
        <v>0</v>
      </c>
    </row>
    <row r="94" spans="1:3" ht="12.75">
      <c r="A94" s="17">
        <v>3</v>
      </c>
      <c r="B94" s="9">
        <f>1!B96</f>
        <v>0</v>
      </c>
      <c r="C94" s="23">
        <f>1!D96</f>
        <v>0</v>
      </c>
    </row>
    <row r="95" spans="1:3" ht="12.75">
      <c r="A95" s="17">
        <v>4</v>
      </c>
      <c r="B95" s="9">
        <f>1!B97</f>
        <v>0</v>
      </c>
      <c r="C95" s="23">
        <f>1!D97</f>
        <v>0</v>
      </c>
    </row>
    <row r="96" spans="1:3" ht="12.75">
      <c r="A96" s="16" t="s">
        <v>65</v>
      </c>
      <c r="B96" s="16" t="s">
        <v>66</v>
      </c>
      <c r="C96" s="16" t="s">
        <v>68</v>
      </c>
    </row>
    <row r="97" spans="1:3" ht="12.75">
      <c r="A97" s="17">
        <v>1</v>
      </c>
      <c r="B97" s="30">
        <f>1!B99</f>
        <v>0</v>
      </c>
      <c r="C97" s="23">
        <f>1!D99</f>
        <v>0</v>
      </c>
    </row>
    <row r="98" spans="1:3" ht="12.75">
      <c r="A98" s="17">
        <v>2</v>
      </c>
      <c r="B98" s="9">
        <f>1!B100</f>
        <v>0</v>
      </c>
      <c r="C98" s="23">
        <f>1!D100</f>
        <v>0</v>
      </c>
    </row>
    <row r="99" spans="1:3" ht="12.75">
      <c r="A99" s="17">
        <v>3</v>
      </c>
      <c r="B99" s="9">
        <f>1!B101</f>
        <v>0</v>
      </c>
      <c r="C99" s="23">
        <f>1!D101</f>
        <v>0</v>
      </c>
    </row>
    <row r="100" spans="1:3" ht="12.75">
      <c r="A100" s="17">
        <v>4</v>
      </c>
      <c r="B100" s="9">
        <f>1!B102</f>
        <v>0</v>
      </c>
      <c r="C100" s="23">
        <f>1!D102</f>
        <v>0</v>
      </c>
    </row>
    <row r="101" spans="1:3" ht="12.75">
      <c r="A101" s="16" t="s">
        <v>65</v>
      </c>
      <c r="B101" s="16" t="s">
        <v>66</v>
      </c>
      <c r="C101" s="16" t="s">
        <v>68</v>
      </c>
    </row>
    <row r="102" spans="1:3" ht="12.75">
      <c r="A102" s="17">
        <v>1</v>
      </c>
      <c r="B102" s="30">
        <f>1!B104</f>
        <v>0</v>
      </c>
      <c r="C102" s="23">
        <f>1!D104</f>
        <v>0</v>
      </c>
    </row>
    <row r="103" spans="1:3" ht="12.75">
      <c r="A103" s="17">
        <v>2</v>
      </c>
      <c r="B103" s="9">
        <f>1!B105</f>
        <v>0</v>
      </c>
      <c r="C103" s="23">
        <f>1!D105</f>
        <v>0</v>
      </c>
    </row>
    <row r="104" spans="1:3" ht="12.75">
      <c r="A104" s="17">
        <v>3</v>
      </c>
      <c r="B104" s="9">
        <f>1!B106</f>
        <v>0</v>
      </c>
      <c r="C104" s="23">
        <f>1!D106</f>
        <v>0</v>
      </c>
    </row>
    <row r="105" spans="1:3" ht="12.75">
      <c r="A105" s="17">
        <v>4</v>
      </c>
      <c r="B105" s="9">
        <f>1!B107</f>
        <v>0</v>
      </c>
      <c r="C105" s="23">
        <f>1!D107</f>
        <v>0</v>
      </c>
    </row>
    <row r="106" spans="1:3" ht="12.75">
      <c r="A106" s="16" t="s">
        <v>65</v>
      </c>
      <c r="B106" s="16" t="s">
        <v>66</v>
      </c>
      <c r="C106" s="16" t="s">
        <v>68</v>
      </c>
    </row>
    <row r="107" spans="1:3" ht="12.75">
      <c r="A107" s="17">
        <v>1</v>
      </c>
      <c r="B107" s="30">
        <f>1!B109</f>
        <v>0</v>
      </c>
      <c r="C107" s="23">
        <f>1!D109</f>
        <v>0</v>
      </c>
    </row>
    <row r="108" spans="1:3" ht="12.75">
      <c r="A108" s="17">
        <v>2</v>
      </c>
      <c r="B108" s="9">
        <f>1!B110</f>
        <v>0</v>
      </c>
      <c r="C108" s="23">
        <f>1!D110</f>
        <v>0</v>
      </c>
    </row>
    <row r="109" spans="1:3" ht="12.75">
      <c r="A109" s="17">
        <v>3</v>
      </c>
      <c r="B109" s="9">
        <f>1!B111</f>
        <v>0</v>
      </c>
      <c r="C109" s="23">
        <f>1!D111</f>
        <v>0</v>
      </c>
    </row>
    <row r="110" spans="1:3" ht="12.75">
      <c r="A110" s="17">
        <v>4</v>
      </c>
      <c r="B110" s="9">
        <f>1!B112</f>
        <v>0</v>
      </c>
      <c r="C110" s="23">
        <f>1!D112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="80" zoomScaleNormal="80" zoomScalePageLayoutView="0" workbookViewId="0" topLeftCell="A1">
      <selection activeCell="C9" sqref="C9"/>
    </sheetView>
  </sheetViews>
  <sheetFormatPr defaultColWidth="9.140625" defaultRowHeight="12.75"/>
  <cols>
    <col min="1" max="1" width="10.8515625" style="0" customWidth="1"/>
    <col min="2" max="2" width="46.57421875" style="0" customWidth="1"/>
    <col min="4" max="4" width="14.421875" style="0" customWidth="1"/>
  </cols>
  <sheetData>
    <row r="1" spans="1:4" ht="12.75">
      <c r="A1" s="15" t="s">
        <v>62</v>
      </c>
      <c r="B1" s="41">
        <f>1!B1+1</f>
        <v>2</v>
      </c>
      <c r="C1" s="41"/>
      <c r="D1" s="41"/>
    </row>
    <row r="2" spans="1:4" ht="12.75">
      <c r="A2" s="15" t="s">
        <v>63</v>
      </c>
      <c r="B2" s="42">
        <f>VLOOKUP(B1,časák!A4:D34,4,0)</f>
        <v>0.4249999666666667</v>
      </c>
      <c r="C2" s="42"/>
      <c r="D2" s="42"/>
    </row>
    <row r="3" spans="1:4" ht="12.75">
      <c r="A3" s="15" t="s">
        <v>64</v>
      </c>
      <c r="B3" s="39" t="str">
        <f>VLOOKUP($B$1,časák!$A$4:$D$34,2,0)</f>
        <v>Automotive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seznam!B7</f>
        <v>autocora</v>
      </c>
      <c r="C6" s="12">
        <v>1</v>
      </c>
      <c r="D6" s="18">
        <v>0.0006381944444444445</v>
      </c>
    </row>
    <row r="7" spans="1:4" ht="12.75">
      <c r="A7" s="17">
        <v>2</v>
      </c>
      <c r="B7" s="9" t="str">
        <f>seznam!B8</f>
        <v>APM</v>
      </c>
      <c r="C7" s="12">
        <v>2</v>
      </c>
      <c r="D7" s="18">
        <v>0.0006420138888888889</v>
      </c>
    </row>
    <row r="8" spans="1:4" ht="12.75">
      <c r="A8" s="17">
        <v>3</v>
      </c>
      <c r="B8" s="9" t="str">
        <f>seznam!B9</f>
        <v>Elit SK A</v>
      </c>
      <c r="C8" s="12">
        <v>3</v>
      </c>
      <c r="D8" s="18">
        <v>0.0006611111111111111</v>
      </c>
    </row>
    <row r="9" spans="1:4" ht="12.75">
      <c r="A9" s="17">
        <v>4</v>
      </c>
      <c r="B9" s="9" t="str">
        <f>seznam!B14</f>
        <v>-</v>
      </c>
      <c r="C9" s="12"/>
      <c r="D9" s="18"/>
    </row>
  </sheetData>
  <sheetProtection selectLockedCells="1" selectUnlockedCells="1"/>
  <mergeCells count="3">
    <mergeCell ref="B1:D1"/>
    <mergeCell ref="B2:D2"/>
    <mergeCell ref="B3:D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10.8515625" style="0" customWidth="1"/>
    <col min="2" max="2" width="46.57421875" style="0" customWidth="1"/>
    <col min="4" max="4" width="14.421875" style="0" customWidth="1"/>
  </cols>
  <sheetData>
    <row r="1" spans="1:4" ht="12.75">
      <c r="A1" s="15" t="s">
        <v>62</v>
      </c>
      <c r="B1" s="41">
        <f>2!B1+1</f>
        <v>3</v>
      </c>
      <c r="C1" s="41"/>
      <c r="D1" s="41"/>
    </row>
    <row r="2" spans="1:4" ht="12.75">
      <c r="A2" s="15" t="s">
        <v>63</v>
      </c>
      <c r="B2" s="42">
        <f>VLOOKUP(B1,časák!A4:D34,4,0)</f>
        <v>0.43333326666666666</v>
      </c>
      <c r="C2" s="42"/>
      <c r="D2" s="42"/>
    </row>
    <row r="3" spans="1:4" ht="12.75">
      <c r="A3" s="15" t="s">
        <v>64</v>
      </c>
      <c r="B3" s="41" t="str">
        <f>VLOOKUP($B$1,časák!$A$4:$D$34,2,0)</f>
        <v>Automotive</v>
      </c>
      <c r="C3" s="41"/>
      <c r="D3" s="41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seznam!B10</f>
        <v>PETERSON </v>
      </c>
      <c r="C6" s="12">
        <v>3</v>
      </c>
      <c r="D6" s="18">
        <v>0.0006872685185185186</v>
      </c>
    </row>
    <row r="7" spans="1:4" ht="12.75">
      <c r="A7" s="17">
        <v>2</v>
      </c>
      <c r="B7" s="9" t="str">
        <f>seznam!B11</f>
        <v>Bosch</v>
      </c>
      <c r="C7" s="12">
        <v>1</v>
      </c>
      <c r="D7" s="18">
        <v>0.0005631944444444444</v>
      </c>
    </row>
    <row r="8" spans="1:4" ht="12.75">
      <c r="A8" s="17">
        <v>3</v>
      </c>
      <c r="B8" s="9" t="str">
        <f>seznam!B12</f>
        <v>AD partner</v>
      </c>
      <c r="C8" s="12">
        <v>2</v>
      </c>
      <c r="D8" s="18">
        <v>0.0006768518518518518</v>
      </c>
    </row>
    <row r="9" spans="1:4" ht="12.75">
      <c r="A9" s="17">
        <v>4</v>
      </c>
      <c r="B9" s="9" t="str">
        <f>seznam!B15</f>
        <v>-</v>
      </c>
      <c r="C9" s="12"/>
      <c r="D9" s="18"/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4">
      <selection activeCell="C9" sqref="C9"/>
    </sheetView>
  </sheetViews>
  <sheetFormatPr defaultColWidth="9.140625" defaultRowHeight="12.75"/>
  <cols>
    <col min="1" max="1" width="10.8515625" style="0" customWidth="1"/>
    <col min="2" max="2" width="61.7109375" style="0" customWidth="1"/>
    <col min="4" max="4" width="14.421875" style="0" customWidth="1"/>
  </cols>
  <sheetData>
    <row r="1" spans="1:4" ht="12.75">
      <c r="A1" s="15" t="s">
        <v>62</v>
      </c>
      <c r="B1" s="39">
        <f>3!B1+1</f>
        <v>4</v>
      </c>
      <c r="C1" s="39"/>
      <c r="D1" s="39"/>
    </row>
    <row r="2" spans="1:4" ht="12.75">
      <c r="A2" s="15" t="s">
        <v>63</v>
      </c>
      <c r="B2" s="40">
        <f>VLOOKUP(B1,časák!A4:D34,4,0)</f>
        <v>0.44166656666666665</v>
      </c>
      <c r="C2" s="40"/>
      <c r="D2" s="40"/>
    </row>
    <row r="3" spans="1:4" ht="12.75">
      <c r="A3" s="15" t="s">
        <v>64</v>
      </c>
      <c r="B3" s="39" t="str">
        <f>VLOOKUP($B$1,časák!$A$4:$D$34,2,0)</f>
        <v>Open - firmy a dobrovolná sdružení</v>
      </c>
      <c r="C3" s="39"/>
      <c r="D3" s="39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seznam!B20</f>
        <v>Autodoprava Suchý</v>
      </c>
      <c r="C6" s="12">
        <v>1</v>
      </c>
      <c r="D6" s="18">
        <v>0.0005884259259259259</v>
      </c>
    </row>
    <row r="7" spans="1:4" ht="12.75">
      <c r="A7" s="17">
        <v>2</v>
      </c>
      <c r="B7" s="9" t="str">
        <f>seznam!B21</f>
        <v>NIKA I.</v>
      </c>
      <c r="C7" s="12">
        <v>2</v>
      </c>
      <c r="D7" s="18">
        <v>0.0005967592592592593</v>
      </c>
    </row>
    <row r="8" spans="1:4" ht="12.75">
      <c r="A8" s="17">
        <v>3</v>
      </c>
      <c r="B8" s="9" t="str">
        <f>seznam!B22</f>
        <v>Dobrovolné sdružení milovnic Irských nápojů aneb Dračice v pokušení</v>
      </c>
      <c r="C8" s="12">
        <v>4</v>
      </c>
      <c r="D8" s="18">
        <v>0.0006715277777777778</v>
      </c>
    </row>
    <row r="9" spans="1:4" ht="12.75">
      <c r="A9" s="17">
        <v>4</v>
      </c>
      <c r="B9" s="9" t="str">
        <f>seznam!B23</f>
        <v>Dragons CZ</v>
      </c>
      <c r="C9" s="12">
        <v>3</v>
      </c>
      <c r="D9" s="18">
        <v>0.0006564814814814815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C10" sqref="C10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41">
        <f>4!B1+1</f>
        <v>5</v>
      </c>
      <c r="C1" s="41"/>
      <c r="D1" s="41"/>
    </row>
    <row r="2" spans="1:4" ht="12.75">
      <c r="A2" s="15" t="s">
        <v>63</v>
      </c>
      <c r="B2" s="42">
        <f>VLOOKUP(B1,časák!A4:D34,4,0)</f>
        <v>0.44999986666666664</v>
      </c>
      <c r="C2" s="42"/>
      <c r="D2" s="42"/>
    </row>
    <row r="3" spans="1:4" ht="12.75">
      <c r="A3" s="15" t="s">
        <v>64</v>
      </c>
      <c r="B3" s="41" t="str">
        <f>VLOOKUP($B$1,časák!$A$4:$D$34,2,0)</f>
        <v>Open - firmy a dobrovolná sdružení</v>
      </c>
      <c r="C3" s="41"/>
      <c r="D3" s="41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seznam!B24</f>
        <v>TJ Pustá kamenice</v>
      </c>
      <c r="C6" s="12">
        <v>2</v>
      </c>
      <c r="D6" s="18">
        <v>0.0006081018518518519</v>
      </c>
    </row>
    <row r="7" spans="1:4" ht="12.75">
      <c r="A7" s="17">
        <v>2</v>
      </c>
      <c r="B7" s="9" t="str">
        <f>seznam!B25</f>
        <v>MZV (Ministerstvo zahraničních věcí)</v>
      </c>
      <c r="C7" s="12">
        <v>3</v>
      </c>
      <c r="D7" s="18">
        <v>0.0006138888888888889</v>
      </c>
    </row>
    <row r="8" spans="1:4" ht="12.75">
      <c r="A8" s="17">
        <v>3</v>
      </c>
      <c r="B8" s="9" t="str">
        <f>seznam!B26</f>
        <v>SDRUŽENÍ GEODETŮ GEOOBCHOD</v>
      </c>
      <c r="C8" s="12">
        <v>1</v>
      </c>
      <c r="D8" s="18">
        <v>0.0005681712962962963</v>
      </c>
    </row>
    <row r="9" spans="1:4" ht="12.75">
      <c r="A9" s="17">
        <v>4</v>
      </c>
      <c r="B9" s="9" t="str">
        <f>seznam!B27</f>
        <v>NIKA II.</v>
      </c>
      <c r="C9" s="12">
        <v>4</v>
      </c>
      <c r="D9" s="18">
        <v>0.0006246527777777778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C10" sqref="C10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41">
        <f>5!B1+1</f>
        <v>6</v>
      </c>
      <c r="C1" s="41"/>
      <c r="D1" s="41"/>
    </row>
    <row r="2" spans="1:4" ht="12.75">
      <c r="A2" s="15" t="s">
        <v>63</v>
      </c>
      <c r="B2" s="42">
        <f>VLOOKUP(B1,časák!A4:D34,4,0)</f>
        <v>0.4583331666666666</v>
      </c>
      <c r="C2" s="42"/>
      <c r="D2" s="42"/>
    </row>
    <row r="3" spans="1:4" ht="12.75">
      <c r="A3" s="15" t="s">
        <v>64</v>
      </c>
      <c r="B3" s="41" t="str">
        <f>VLOOKUP($B$1,časák!$A$4:$D$34,2,0)</f>
        <v>Open - firmy a dobrovolná sdružení</v>
      </c>
      <c r="C3" s="41"/>
      <c r="D3" s="41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seznam!B28</f>
        <v>Plomba Team Pardubice</v>
      </c>
      <c r="C6" s="12">
        <v>3</v>
      </c>
      <c r="D6" s="18">
        <v>0.0006230324074074074</v>
      </c>
    </row>
    <row r="7" spans="1:4" ht="12.75">
      <c r="A7" s="17">
        <v>2</v>
      </c>
      <c r="B7" s="9" t="str">
        <f>seznam!B29</f>
        <v>Policie ČR</v>
      </c>
      <c r="C7" s="12">
        <v>2</v>
      </c>
      <c r="D7" s="18">
        <v>0.0005621527777777777</v>
      </c>
    </row>
    <row r="8" spans="1:4" ht="12.75">
      <c r="A8" s="17">
        <v>3</v>
      </c>
      <c r="B8" s="9" t="str">
        <f>seznam!B30</f>
        <v>Pražský klub dračích lodí</v>
      </c>
      <c r="C8" s="12">
        <v>1</v>
      </c>
      <c r="D8" s="18">
        <v>0.0005559027777777778</v>
      </c>
    </row>
    <row r="9" spans="1:4" ht="12.75">
      <c r="A9" s="17">
        <v>4</v>
      </c>
      <c r="B9" s="9" t="str">
        <f>seznam!B31</f>
        <v>Majky z Gurunu</v>
      </c>
      <c r="C9" s="12">
        <v>4</v>
      </c>
      <c r="D9" s="18">
        <v>0.0006643518518518518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0" zoomScaleNormal="80" zoomScalePageLayoutView="0" workbookViewId="0" topLeftCell="A1">
      <selection activeCell="D8" sqref="D8"/>
    </sheetView>
  </sheetViews>
  <sheetFormatPr defaultColWidth="9.140625" defaultRowHeight="12.75"/>
  <cols>
    <col min="1" max="1" width="10.8515625" style="0" customWidth="1"/>
    <col min="2" max="2" width="57.57421875" style="0" customWidth="1"/>
    <col min="4" max="4" width="14.421875" style="0" customWidth="1"/>
  </cols>
  <sheetData>
    <row r="1" spans="1:4" ht="12.75">
      <c r="A1" s="15" t="s">
        <v>62</v>
      </c>
      <c r="B1" s="41">
        <f>6!B1+1</f>
        <v>7</v>
      </c>
      <c r="C1" s="41"/>
      <c r="D1" s="41"/>
    </row>
    <row r="2" spans="1:4" ht="12.75">
      <c r="A2" s="15" t="s">
        <v>63</v>
      </c>
      <c r="B2" s="42">
        <f>VLOOKUP(B1,časák!A4:D34,4,0)</f>
        <v>0.4666664666666666</v>
      </c>
      <c r="C2" s="42"/>
      <c r="D2" s="42"/>
    </row>
    <row r="3" spans="1:4" ht="12.75">
      <c r="A3" s="15" t="s">
        <v>64</v>
      </c>
      <c r="B3" s="41" t="str">
        <f>VLOOKUP($B$1,časák!$A$4:$D$34,2,0)</f>
        <v>Open - firmy a dobrovolná sdružení</v>
      </c>
      <c r="C3" s="41"/>
      <c r="D3" s="41"/>
    </row>
    <row r="5" spans="1:4" ht="12.75">
      <c r="A5" s="16" t="s">
        <v>65</v>
      </c>
      <c r="B5" s="16" t="s">
        <v>66</v>
      </c>
      <c r="C5" s="16" t="s">
        <v>67</v>
      </c>
      <c r="D5" s="16" t="s">
        <v>68</v>
      </c>
    </row>
    <row r="6" spans="1:4" ht="12.75">
      <c r="A6" s="17">
        <v>1</v>
      </c>
      <c r="B6" s="9" t="str">
        <f>seznam!B32</f>
        <v>Střední škola automobilní Holice  </v>
      </c>
      <c r="C6" s="12">
        <v>2</v>
      </c>
      <c r="D6" s="18">
        <v>0.0005628472222222223</v>
      </c>
    </row>
    <row r="7" spans="1:4" ht="12.75">
      <c r="A7" s="17">
        <v>2</v>
      </c>
      <c r="B7" s="9" t="str">
        <f>seznam!B33</f>
        <v>Dračí žrádlo</v>
      </c>
      <c r="C7" s="12">
        <v>4</v>
      </c>
      <c r="D7" s="18">
        <v>0.00065</v>
      </c>
    </row>
    <row r="8" spans="1:4" ht="12.75">
      <c r="A8" s="17">
        <v>3</v>
      </c>
      <c r="B8" s="9" t="str">
        <f>seznam!B34</f>
        <v>Uragán Pardubice</v>
      </c>
      <c r="C8" s="12">
        <v>1</v>
      </c>
      <c r="D8" s="18">
        <v>0.0005625000000000001</v>
      </c>
    </row>
    <row r="9" spans="1:4" ht="12.75">
      <c r="A9" s="17">
        <v>4</v>
      </c>
      <c r="B9" s="9" t="str">
        <f>seznam!B35</f>
        <v>ČSOB</v>
      </c>
      <c r="C9" s="12">
        <v>3</v>
      </c>
      <c r="D9" s="18">
        <v>0.0006010416666666667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dajbych</dc:creator>
  <cp:keywords/>
  <dc:description/>
  <cp:lastModifiedBy>dajbych</cp:lastModifiedBy>
  <dcterms:created xsi:type="dcterms:W3CDTF">2010-06-22T10:59:10Z</dcterms:created>
  <dcterms:modified xsi:type="dcterms:W3CDTF">2010-06-22T10:59:10Z</dcterms:modified>
  <cp:category/>
  <cp:version/>
  <cp:contentType/>
  <cp:contentStatus/>
</cp:coreProperties>
</file>